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AWork\Sustainability\Publications\Papers\2025\09 TLT study only\Supplementary material\"/>
    </mc:Choice>
  </mc:AlternateContent>
  <xr:revisionPtr revIDLastSave="0" documentId="13_ncr:1_{876518C4-01E7-441D-8110-76F83EBA547A}" xr6:coauthVersionLast="47" xr6:coauthVersionMax="47" xr10:uidLastSave="{00000000-0000-0000-0000-000000000000}"/>
  <bookViews>
    <workbookView xWindow="25695" yWindow="0" windowWidth="26010" windowHeight="21705" xr2:uid="{59AF5F73-CD7A-47C0-8C2E-79FA52A84EA1}"/>
  </bookViews>
  <sheets>
    <sheet name="Read Me" sheetId="16" r:id="rId1"/>
    <sheet name="Scratch 1" sheetId="9" r:id="rId2"/>
    <sheet name="Correct Answers 1" sheetId="11" r:id="rId3"/>
    <sheet name="Raw Answers 1" sheetId="17" r:id="rId4"/>
    <sheet name="Vote Histograms 1" sheetId="18" r:id="rId5"/>
    <sheet name="Correct Answers 2" sheetId="19" r:id="rId6"/>
    <sheet name="Raw Answers 2" sheetId="20" r:id="rId7"/>
  </sheets>
  <externalReferences>
    <externalReference r:id="rId8"/>
  </externalReferences>
  <definedNames>
    <definedName name="_xlchart.v1.0" hidden="1">'Correct Answers 1'!$BL$7:$BL$36</definedName>
    <definedName name="_xlchart.v1.1" hidden="1">'Correct Answers 1'!$BL$81:$BL$113</definedName>
    <definedName name="Both1" localSheetId="5">#REF!</definedName>
    <definedName name="Both1">#REF!</definedName>
    <definedName name="Both10" localSheetId="5">#REF!</definedName>
    <definedName name="Both10">#REF!</definedName>
    <definedName name="Both11" localSheetId="5">#REF!</definedName>
    <definedName name="Both11">#REF!</definedName>
    <definedName name="Both12">#REF!</definedName>
    <definedName name="Both13">#REF!</definedName>
    <definedName name="Both2">#REF!</definedName>
    <definedName name="Both3">#REF!</definedName>
    <definedName name="Both4">#REF!</definedName>
    <definedName name="Both5">#REF!</definedName>
    <definedName name="Both6">#REF!</definedName>
    <definedName name="Both7">#REF!</definedName>
    <definedName name="Both8">#REF!</definedName>
    <definedName name="Both9">#REF!</definedName>
    <definedName name="solver_eng" localSheetId="2" hidden="1">1</definedName>
    <definedName name="solver_neg" localSheetId="2" hidden="1">1</definedName>
    <definedName name="solver_num" localSheetId="2" hidden="1">0</definedName>
    <definedName name="solver_opt" localSheetId="2" hidden="1">'Correct Answers 1'!$AA$8</definedName>
    <definedName name="solver_typ" localSheetId="2" hidden="1">1</definedName>
    <definedName name="solver_val" localSheetId="2" hidden="1">0</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V77" i="19" l="1"/>
  <c r="DW77" i="19"/>
  <c r="DV78" i="19"/>
  <c r="DW78" i="19"/>
  <c r="DW76" i="19"/>
  <c r="DV76" i="19"/>
  <c r="DU78" i="19"/>
  <c r="DU77" i="19"/>
  <c r="DU76" i="19"/>
  <c r="DT79" i="19"/>
  <c r="DS77" i="19"/>
  <c r="DP77" i="19"/>
  <c r="DQ77" i="19"/>
  <c r="DP78" i="19"/>
  <c r="DQ78" i="19"/>
  <c r="DQ76" i="19"/>
  <c r="DP76" i="19"/>
  <c r="DO78" i="19"/>
  <c r="DO77" i="19"/>
  <c r="DO76" i="19"/>
  <c r="DN79" i="19"/>
  <c r="DM77" i="19"/>
  <c r="DJ77" i="19"/>
  <c r="DK77" i="19"/>
  <c r="DJ78" i="19"/>
  <c r="DK78" i="19"/>
  <c r="DK76" i="19"/>
  <c r="DJ76" i="19"/>
  <c r="DI78" i="19"/>
  <c r="DI77" i="19"/>
  <c r="DI76" i="19"/>
  <c r="DH79" i="19"/>
  <c r="DG77" i="19"/>
  <c r="DD77" i="19"/>
  <c r="DE77" i="19"/>
  <c r="DD78" i="19"/>
  <c r="DE78" i="19"/>
  <c r="DE76" i="19"/>
  <c r="DD76" i="19"/>
  <c r="DC78" i="19"/>
  <c r="DC77" i="19"/>
  <c r="DC76" i="19"/>
  <c r="DB79" i="19"/>
  <c r="DA77" i="19"/>
  <c r="DU42" i="19"/>
  <c r="DT45" i="19"/>
  <c r="DV43" i="19" s="1"/>
  <c r="DS43" i="19"/>
  <c r="DO42" i="19"/>
  <c r="DO43" i="19" s="1"/>
  <c r="DN45" i="19"/>
  <c r="DP44" i="19" s="1"/>
  <c r="DM43" i="19"/>
  <c r="DJ42" i="19"/>
  <c r="DI42" i="19"/>
  <c r="DK42" i="19" s="1"/>
  <c r="DH45" i="19"/>
  <c r="DJ44" i="19" s="1"/>
  <c r="DG43" i="19"/>
  <c r="DD43" i="19"/>
  <c r="DD44" i="19"/>
  <c r="DC42" i="19"/>
  <c r="DE42" i="19" s="1"/>
  <c r="DB45" i="19"/>
  <c r="DD42" i="19" s="1"/>
  <c r="DA43" i="19"/>
  <c r="DU10" i="19"/>
  <c r="DT13" i="19"/>
  <c r="DV11" i="19" s="1"/>
  <c r="DS11" i="19"/>
  <c r="DO10" i="19"/>
  <c r="DO11" i="19" s="1"/>
  <c r="DN13" i="19"/>
  <c r="DM11" i="19"/>
  <c r="DI10" i="19"/>
  <c r="DH13" i="19"/>
  <c r="DJ12" i="19" s="1"/>
  <c r="DG11" i="19"/>
  <c r="DC10" i="19"/>
  <c r="DE10" i="19" s="1"/>
  <c r="DB13" i="19"/>
  <c r="DD10" i="19" s="1"/>
  <c r="DA11" i="19"/>
  <c r="DK10" i="19" l="1"/>
  <c r="DJ43" i="19"/>
  <c r="DW10" i="19"/>
  <c r="DW42" i="19"/>
  <c r="DQ43" i="19"/>
  <c r="DO44" i="19"/>
  <c r="DQ44" i="19" s="1"/>
  <c r="DP43" i="19"/>
  <c r="DD12" i="19"/>
  <c r="DU43" i="19"/>
  <c r="DD11" i="19"/>
  <c r="DI43" i="19"/>
  <c r="DV42" i="19"/>
  <c r="DC43" i="19"/>
  <c r="DP42" i="19"/>
  <c r="DQ42" i="19"/>
  <c r="DJ10" i="19"/>
  <c r="DV44" i="19"/>
  <c r="DJ11" i="19"/>
  <c r="DQ10" i="19"/>
  <c r="DQ11" i="19"/>
  <c r="DO12" i="19"/>
  <c r="DQ12" i="19" s="1"/>
  <c r="DP11" i="19"/>
  <c r="DU11" i="19"/>
  <c r="DI11" i="19"/>
  <c r="DV10" i="19"/>
  <c r="DC11" i="19"/>
  <c r="DP10" i="19"/>
  <c r="DV12" i="19"/>
  <c r="DP12" i="19"/>
  <c r="DC44" i="19" l="1"/>
  <c r="DE44" i="19" s="1"/>
  <c r="DE43" i="19"/>
  <c r="DW43" i="19"/>
  <c r="DU44" i="19"/>
  <c r="DW44" i="19" s="1"/>
  <c r="DI44" i="19"/>
  <c r="DK44" i="19" s="1"/>
  <c r="DK43" i="19"/>
  <c r="DE11" i="19"/>
  <c r="DC12" i="19"/>
  <c r="DE12" i="19" s="1"/>
  <c r="DI12" i="19"/>
  <c r="DK12" i="19" s="1"/>
  <c r="DK11" i="19"/>
  <c r="DW11" i="19"/>
  <c r="DU12" i="19"/>
  <c r="DW12" i="19" s="1"/>
  <c r="CL86" i="11" l="1"/>
  <c r="CM86" i="11"/>
  <c r="CL87" i="11"/>
  <c r="CM87" i="11"/>
  <c r="CM85" i="11"/>
  <c r="CL85" i="11"/>
  <c r="CK87" i="11"/>
  <c r="CK86" i="11"/>
  <c r="CK85" i="11"/>
  <c r="CJ88" i="11"/>
  <c r="CI86" i="11"/>
  <c r="CE86" i="11"/>
  <c r="CF86" i="11"/>
  <c r="CE87" i="11"/>
  <c r="CF87" i="11"/>
  <c r="CF85" i="11"/>
  <c r="CE85" i="11"/>
  <c r="CD87" i="11"/>
  <c r="CD86" i="11"/>
  <c r="CD85" i="11"/>
  <c r="CC88" i="11"/>
  <c r="CB86" i="11"/>
  <c r="CQ47" i="11"/>
  <c r="CQ48" i="11" s="1"/>
  <c r="CP50" i="11"/>
  <c r="CR49" i="11" s="1"/>
  <c r="CO48" i="11"/>
  <c r="CJ47" i="11"/>
  <c r="CJ48" i="11" s="1"/>
  <c r="CJ49" i="11" s="1"/>
  <c r="CL49" i="11" s="1"/>
  <c r="CI50" i="11"/>
  <c r="CL47" i="11" s="1"/>
  <c r="CH48" i="11"/>
  <c r="CQ10" i="11"/>
  <c r="CP13" i="11"/>
  <c r="CR12" i="11" s="1"/>
  <c r="CO11" i="11"/>
  <c r="CD10" i="11"/>
  <c r="CD11" i="11" s="1"/>
  <c r="CC52" i="11"/>
  <c r="CE12" i="11" s="1"/>
  <c r="CB11" i="11"/>
  <c r="CB12" i="11" s="1"/>
  <c r="CB13" i="11" s="1"/>
  <c r="CB14" i="11" s="1"/>
  <c r="CB15" i="11" s="1"/>
  <c r="CB16" i="11" s="1"/>
  <c r="CB17" i="11" s="1"/>
  <c r="CB18" i="11" s="1"/>
  <c r="CB19" i="11" s="1"/>
  <c r="CB20" i="11" s="1"/>
  <c r="CB21" i="11" s="1"/>
  <c r="CB22" i="11" s="1"/>
  <c r="CB23" i="11" s="1"/>
  <c r="CB24" i="11" s="1"/>
  <c r="CB25" i="11" s="1"/>
  <c r="CB26" i="11" s="1"/>
  <c r="CB27" i="11" s="1"/>
  <c r="CB28" i="11" s="1"/>
  <c r="CB29" i="11" s="1"/>
  <c r="CB30" i="11" s="1"/>
  <c r="CB31" i="11" s="1"/>
  <c r="CB32" i="11" s="1"/>
  <c r="CB33" i="11" s="1"/>
  <c r="CB34" i="11" s="1"/>
  <c r="CB35" i="11" s="1"/>
  <c r="CB36" i="11" s="1"/>
  <c r="CB37" i="11" s="1"/>
  <c r="CB38" i="11" s="1"/>
  <c r="CB39" i="11" s="1"/>
  <c r="CB40" i="11" s="1"/>
  <c r="CB41" i="11" s="1"/>
  <c r="CB42" i="11" s="1"/>
  <c r="CB43" i="11" s="1"/>
  <c r="CB44" i="11" s="1"/>
  <c r="CB45" i="11" s="1"/>
  <c r="CB46" i="11" s="1"/>
  <c r="CB47" i="11" s="1"/>
  <c r="CB48" i="11" s="1"/>
  <c r="CB49" i="11" s="1"/>
  <c r="CB50" i="11" s="1"/>
  <c r="CS47" i="11" l="1"/>
  <c r="CR48" i="11"/>
  <c r="CK47" i="11"/>
  <c r="CK49" i="11"/>
  <c r="CR47" i="11"/>
  <c r="CS48" i="11"/>
  <c r="CQ49" i="11"/>
  <c r="CS49" i="11" s="1"/>
  <c r="CK48" i="11"/>
  <c r="CL48" i="11"/>
  <c r="CS10" i="11"/>
  <c r="CR11" i="11"/>
  <c r="CE23" i="11"/>
  <c r="CE17" i="11"/>
  <c r="CE47" i="11"/>
  <c r="CE41" i="11"/>
  <c r="CE11" i="11"/>
  <c r="CE35" i="11"/>
  <c r="CE29" i="11"/>
  <c r="CR10" i="11"/>
  <c r="CF11" i="11"/>
  <c r="CD12" i="11"/>
  <c r="CF10" i="11"/>
  <c r="CE40" i="11"/>
  <c r="CE22" i="11"/>
  <c r="CE16" i="11"/>
  <c r="CE10" i="11"/>
  <c r="CE34" i="11"/>
  <c r="CE46" i="11"/>
  <c r="CE28" i="11"/>
  <c r="CE51" i="11"/>
  <c r="CE45" i="11"/>
  <c r="CE39" i="11"/>
  <c r="CE33" i="11"/>
  <c r="CE27" i="11"/>
  <c r="CE21" i="11"/>
  <c r="CE15" i="11"/>
  <c r="CQ11" i="11"/>
  <c r="CE50" i="11"/>
  <c r="CE20" i="11"/>
  <c r="CE44" i="11"/>
  <c r="CE32" i="11"/>
  <c r="CE49" i="11"/>
  <c r="CE37" i="11"/>
  <c r="CE25" i="11"/>
  <c r="CE19" i="11"/>
  <c r="CE13" i="11"/>
  <c r="CE38" i="11"/>
  <c r="CE26" i="11"/>
  <c r="CE14" i="11"/>
  <c r="CE43" i="11"/>
  <c r="CE31" i="11"/>
  <c r="CE48" i="11"/>
  <c r="CE42" i="11"/>
  <c r="CE36" i="11"/>
  <c r="CE30" i="11"/>
  <c r="CE24" i="11"/>
  <c r="CE18" i="11"/>
  <c r="CS11" i="11" l="1"/>
  <c r="CQ12" i="11"/>
  <c r="CS12" i="11" s="1"/>
  <c r="CD13" i="11"/>
  <c r="CF12" i="11"/>
  <c r="CD14" i="11" l="1"/>
  <c r="CF13" i="11"/>
  <c r="CD15" i="11" l="1"/>
  <c r="CF14" i="11"/>
  <c r="CD16" i="11" l="1"/>
  <c r="CF15" i="11"/>
  <c r="CD17" i="11" l="1"/>
  <c r="CF16" i="11"/>
  <c r="CD18" i="11" l="1"/>
  <c r="CF17" i="11"/>
  <c r="CD19" i="11" l="1"/>
  <c r="CF18" i="11"/>
  <c r="CD20" i="11" l="1"/>
  <c r="CF19" i="11"/>
  <c r="CD21" i="11" l="1"/>
  <c r="CF20" i="11"/>
  <c r="CD22" i="11" l="1"/>
  <c r="CF21" i="11"/>
  <c r="CD23" i="11" l="1"/>
  <c r="CF22" i="11"/>
  <c r="CD24" i="11" l="1"/>
  <c r="CF23" i="11"/>
  <c r="BG113" i="19"/>
  <c r="BF113" i="19"/>
  <c r="BE113" i="19"/>
  <c r="BD113" i="19"/>
  <c r="BC113" i="19"/>
  <c r="BB113" i="19"/>
  <c r="BA113" i="19"/>
  <c r="AZ113" i="19"/>
  <c r="AY113" i="19"/>
  <c r="AX113" i="19"/>
  <c r="AW113" i="19"/>
  <c r="AV113" i="19"/>
  <c r="AU113" i="19"/>
  <c r="AT113" i="19"/>
  <c r="AS113" i="19"/>
  <c r="AR113" i="19"/>
  <c r="AQ113" i="19"/>
  <c r="AP113" i="19"/>
  <c r="AO113" i="19"/>
  <c r="AN113" i="19"/>
  <c r="AM113" i="19"/>
  <c r="AL113" i="19"/>
  <c r="AK113" i="19"/>
  <c r="AJ113" i="19"/>
  <c r="AI113" i="19"/>
  <c r="AH113" i="19"/>
  <c r="AG113" i="19"/>
  <c r="AF113" i="19"/>
  <c r="AE113" i="19"/>
  <c r="AD113" i="19"/>
  <c r="AC113" i="19"/>
  <c r="AB113" i="19"/>
  <c r="AA113" i="19"/>
  <c r="Z113" i="19"/>
  <c r="Y113" i="19"/>
  <c r="X113" i="19"/>
  <c r="W113" i="19"/>
  <c r="V113" i="19"/>
  <c r="U113" i="19"/>
  <c r="T113" i="19"/>
  <c r="S113" i="19"/>
  <c r="R113" i="19"/>
  <c r="Q113" i="19"/>
  <c r="P113" i="19"/>
  <c r="O113" i="19"/>
  <c r="N113" i="19"/>
  <c r="M113" i="19"/>
  <c r="L113" i="19"/>
  <c r="K113" i="19"/>
  <c r="J113" i="19"/>
  <c r="I113" i="19"/>
  <c r="H113" i="19"/>
  <c r="G113" i="19"/>
  <c r="F113" i="19"/>
  <c r="E113" i="19"/>
  <c r="D113" i="19"/>
  <c r="BN112" i="19"/>
  <c r="BM112" i="19"/>
  <c r="BG107" i="19"/>
  <c r="BF107" i="19"/>
  <c r="BE107" i="19"/>
  <c r="BD107" i="19"/>
  <c r="BC107" i="19"/>
  <c r="BB107" i="19"/>
  <c r="BA107" i="19"/>
  <c r="AZ107" i="19"/>
  <c r="AY107" i="19"/>
  <c r="AX107" i="19"/>
  <c r="AW107" i="19"/>
  <c r="AV107" i="19"/>
  <c r="AU107" i="19"/>
  <c r="AT107" i="19"/>
  <c r="AS107" i="19"/>
  <c r="AR107" i="19"/>
  <c r="AQ107" i="19"/>
  <c r="AP107" i="19"/>
  <c r="AO107" i="19"/>
  <c r="AN107" i="19"/>
  <c r="AM107" i="19"/>
  <c r="AL107" i="19"/>
  <c r="AK107" i="19"/>
  <c r="AJ107" i="19"/>
  <c r="AI107" i="19"/>
  <c r="AH107" i="19"/>
  <c r="AG107" i="19"/>
  <c r="AF107" i="19"/>
  <c r="AE107" i="19"/>
  <c r="AD107" i="19"/>
  <c r="AC107" i="19"/>
  <c r="AB107" i="19"/>
  <c r="AA107" i="19"/>
  <c r="Z107" i="19"/>
  <c r="Y107" i="19"/>
  <c r="X107" i="19"/>
  <c r="W107" i="19"/>
  <c r="V107" i="19"/>
  <c r="U107" i="19"/>
  <c r="T107" i="19"/>
  <c r="S107" i="19"/>
  <c r="R107" i="19"/>
  <c r="Q107" i="19"/>
  <c r="P107" i="19"/>
  <c r="O107" i="19"/>
  <c r="N107" i="19"/>
  <c r="M107" i="19"/>
  <c r="L107" i="19"/>
  <c r="K107" i="19"/>
  <c r="J107" i="19"/>
  <c r="I107" i="19"/>
  <c r="H107" i="19"/>
  <c r="G107" i="19"/>
  <c r="F107" i="19"/>
  <c r="E107" i="19"/>
  <c r="D107" i="19"/>
  <c r="BN106" i="19"/>
  <c r="BM106" i="19"/>
  <c r="BG98" i="19"/>
  <c r="BF98" i="19"/>
  <c r="BE98" i="19"/>
  <c r="BD98" i="19"/>
  <c r="BC98" i="19"/>
  <c r="BB98" i="19"/>
  <c r="BA98" i="19"/>
  <c r="AZ98" i="19"/>
  <c r="AY98" i="19"/>
  <c r="AX98" i="19"/>
  <c r="AW98" i="19"/>
  <c r="AV98" i="19"/>
  <c r="AU98" i="19"/>
  <c r="AT98" i="19"/>
  <c r="AS98" i="19"/>
  <c r="AR98" i="19"/>
  <c r="AQ98" i="19"/>
  <c r="AP98" i="19"/>
  <c r="AO98" i="19"/>
  <c r="AN98" i="19"/>
  <c r="AM98" i="19"/>
  <c r="AL98" i="19"/>
  <c r="AK98" i="19"/>
  <c r="AJ98" i="19"/>
  <c r="AI98" i="19"/>
  <c r="AH98" i="19"/>
  <c r="AG98" i="19"/>
  <c r="AF98" i="19"/>
  <c r="AE98" i="19"/>
  <c r="AD98" i="19"/>
  <c r="AC98" i="19"/>
  <c r="AB98" i="19"/>
  <c r="AA98" i="19"/>
  <c r="Z98" i="19"/>
  <c r="Y98" i="19"/>
  <c r="X98" i="19"/>
  <c r="W98" i="19"/>
  <c r="V98" i="19"/>
  <c r="U98" i="19"/>
  <c r="T98" i="19"/>
  <c r="S98" i="19"/>
  <c r="R98" i="19"/>
  <c r="Q98" i="19"/>
  <c r="P98" i="19"/>
  <c r="O98" i="19"/>
  <c r="N98" i="19"/>
  <c r="M98" i="19"/>
  <c r="L98" i="19"/>
  <c r="K98" i="19"/>
  <c r="J98" i="19"/>
  <c r="I98" i="19"/>
  <c r="H98" i="19"/>
  <c r="G98" i="19"/>
  <c r="F98" i="19"/>
  <c r="E98" i="19"/>
  <c r="D98" i="19"/>
  <c r="BN97" i="19"/>
  <c r="BM97" i="19"/>
  <c r="BL97" i="19"/>
  <c r="BK97" i="19"/>
  <c r="BJ97" i="19"/>
  <c r="BI97" i="19"/>
  <c r="BH97" i="19"/>
  <c r="BG97" i="19"/>
  <c r="BF97" i="19"/>
  <c r="BE97" i="19"/>
  <c r="BD97" i="19"/>
  <c r="BC97" i="19"/>
  <c r="BB97" i="19"/>
  <c r="BA97" i="19"/>
  <c r="AZ97" i="19"/>
  <c r="AY97" i="19"/>
  <c r="AX97" i="19"/>
  <c r="AW97" i="19"/>
  <c r="AV97" i="19"/>
  <c r="AU97" i="19"/>
  <c r="AT97" i="19"/>
  <c r="AS97" i="19"/>
  <c r="AR97" i="19"/>
  <c r="AQ97" i="19"/>
  <c r="AP97" i="19"/>
  <c r="AO97" i="19"/>
  <c r="AN97" i="19"/>
  <c r="AM97" i="19"/>
  <c r="AL97" i="19"/>
  <c r="AK97" i="19"/>
  <c r="AJ97" i="19"/>
  <c r="AI97" i="19"/>
  <c r="AH97" i="19"/>
  <c r="AG97" i="19"/>
  <c r="AF97" i="19"/>
  <c r="AE97" i="19"/>
  <c r="AD97" i="19"/>
  <c r="AC97" i="19"/>
  <c r="AB97" i="19"/>
  <c r="AA97" i="19"/>
  <c r="Z97" i="19"/>
  <c r="Y97" i="19"/>
  <c r="X97" i="19"/>
  <c r="W97" i="19"/>
  <c r="V97" i="19"/>
  <c r="U97" i="19"/>
  <c r="T97" i="19"/>
  <c r="S97" i="19"/>
  <c r="R97" i="19"/>
  <c r="Q97" i="19"/>
  <c r="P97" i="19"/>
  <c r="O97" i="19"/>
  <c r="N97" i="19"/>
  <c r="M97" i="19"/>
  <c r="L97" i="19"/>
  <c r="K97" i="19"/>
  <c r="J97" i="19"/>
  <c r="I97" i="19"/>
  <c r="H97" i="19"/>
  <c r="G97" i="19"/>
  <c r="F97" i="19"/>
  <c r="E97" i="19"/>
  <c r="D97" i="19"/>
  <c r="CY96" i="19"/>
  <c r="CX96" i="19"/>
  <c r="CW96" i="19"/>
  <c r="CV96" i="19"/>
  <c r="CU96" i="19"/>
  <c r="CT96" i="19"/>
  <c r="CS96" i="19"/>
  <c r="CR96" i="19"/>
  <c r="CQ96" i="19"/>
  <c r="CP96" i="19"/>
  <c r="CO96" i="19"/>
  <c r="CN96" i="19"/>
  <c r="CM96" i="19"/>
  <c r="CL96" i="19"/>
  <c r="CK96" i="19"/>
  <c r="CJ96" i="19"/>
  <c r="CG96" i="19"/>
  <c r="CF96" i="19"/>
  <c r="CE96" i="19"/>
  <c r="CD96" i="19"/>
  <c r="CC96" i="19"/>
  <c r="CB96" i="19"/>
  <c r="CA96" i="19"/>
  <c r="BZ96" i="19"/>
  <c r="BY96" i="19"/>
  <c r="BX96" i="19"/>
  <c r="BW96" i="19"/>
  <c r="BV96" i="19"/>
  <c r="BU96" i="19"/>
  <c r="BT96" i="19"/>
  <c r="BS96" i="19"/>
  <c r="BR96" i="19"/>
  <c r="CY95" i="19"/>
  <c r="CX95" i="19"/>
  <c r="CW95" i="19"/>
  <c r="CV95" i="19"/>
  <c r="CU95" i="19"/>
  <c r="CT95" i="19"/>
  <c r="CS95" i="19"/>
  <c r="CR95" i="19"/>
  <c r="CQ95" i="19"/>
  <c r="CP95" i="19"/>
  <c r="CO95" i="19"/>
  <c r="CN95" i="19"/>
  <c r="CM95" i="19"/>
  <c r="CL95" i="19"/>
  <c r="CK95" i="19"/>
  <c r="CJ95" i="19"/>
  <c r="CG95" i="19"/>
  <c r="CF95" i="19"/>
  <c r="CE95" i="19"/>
  <c r="CD95" i="19"/>
  <c r="CC95" i="19"/>
  <c r="CB95" i="19"/>
  <c r="CA95" i="19"/>
  <c r="BZ95" i="19"/>
  <c r="BY95" i="19"/>
  <c r="BX95" i="19"/>
  <c r="BW95" i="19"/>
  <c r="BV95" i="19"/>
  <c r="BU95" i="19"/>
  <c r="BT95" i="19"/>
  <c r="BS95" i="19"/>
  <c r="BR95" i="19"/>
  <c r="CY94" i="19"/>
  <c r="CX94" i="19"/>
  <c r="CW94" i="19"/>
  <c r="CV94" i="19"/>
  <c r="CU94" i="19"/>
  <c r="CT94" i="19"/>
  <c r="CS94" i="19"/>
  <c r="CR94" i="19"/>
  <c r="CQ94" i="19"/>
  <c r="CP94" i="19"/>
  <c r="CO94" i="19"/>
  <c r="CN94" i="19"/>
  <c r="CM94" i="19"/>
  <c r="CL94" i="19"/>
  <c r="CK94" i="19"/>
  <c r="CJ94" i="19"/>
  <c r="CG94" i="19"/>
  <c r="CF94" i="19"/>
  <c r="CE94" i="19"/>
  <c r="CD94" i="19"/>
  <c r="CC94" i="19"/>
  <c r="CB94" i="19"/>
  <c r="CA94" i="19"/>
  <c r="BZ94" i="19"/>
  <c r="BY94" i="19"/>
  <c r="BX94" i="19"/>
  <c r="BW94" i="19"/>
  <c r="BV94" i="19"/>
  <c r="BU94" i="19"/>
  <c r="BT94" i="19"/>
  <c r="BS94" i="19"/>
  <c r="BR94" i="19"/>
  <c r="CY93" i="19"/>
  <c r="CX93" i="19"/>
  <c r="CW93" i="19"/>
  <c r="CV93" i="19"/>
  <c r="CU93" i="19"/>
  <c r="CT93" i="19"/>
  <c r="CS93" i="19"/>
  <c r="CR93" i="19"/>
  <c r="CQ93" i="19"/>
  <c r="CP93" i="19"/>
  <c r="CO93" i="19"/>
  <c r="CN93" i="19"/>
  <c r="CM93" i="19"/>
  <c r="CL93" i="19"/>
  <c r="CK93" i="19"/>
  <c r="CJ93" i="19"/>
  <c r="CG93" i="19"/>
  <c r="CF93" i="19"/>
  <c r="CE93" i="19"/>
  <c r="CD93" i="19"/>
  <c r="CC93" i="19"/>
  <c r="CB93" i="19"/>
  <c r="CA93" i="19"/>
  <c r="BZ93" i="19"/>
  <c r="BY93" i="19"/>
  <c r="BX93" i="19"/>
  <c r="BW93" i="19"/>
  <c r="BV93" i="19"/>
  <c r="BU93" i="19"/>
  <c r="BT93" i="19"/>
  <c r="BS93" i="19"/>
  <c r="BR93" i="19"/>
  <c r="CY92" i="19"/>
  <c r="CX92" i="19"/>
  <c r="CW92" i="19"/>
  <c r="CV92" i="19"/>
  <c r="CU92" i="19"/>
  <c r="CT92" i="19"/>
  <c r="CS92" i="19"/>
  <c r="CR92" i="19"/>
  <c r="CQ92" i="19"/>
  <c r="CP92" i="19"/>
  <c r="CO92" i="19"/>
  <c r="CN92" i="19"/>
  <c r="CM92" i="19"/>
  <c r="CL92" i="19"/>
  <c r="CK92" i="19"/>
  <c r="CJ92" i="19"/>
  <c r="CG92" i="19"/>
  <c r="CF92" i="19"/>
  <c r="CE92" i="19"/>
  <c r="CD92" i="19"/>
  <c r="CC92" i="19"/>
  <c r="CB92" i="19"/>
  <c r="CA92" i="19"/>
  <c r="BZ92" i="19"/>
  <c r="BY92" i="19"/>
  <c r="BX92" i="19"/>
  <c r="BW92" i="19"/>
  <c r="BV92" i="19"/>
  <c r="BU92" i="19"/>
  <c r="BT92" i="19"/>
  <c r="BS92" i="19"/>
  <c r="BR92" i="19"/>
  <c r="CY91" i="19"/>
  <c r="CX91" i="19"/>
  <c r="CW91" i="19"/>
  <c r="CV91" i="19"/>
  <c r="CU91" i="19"/>
  <c r="CT91" i="19"/>
  <c r="CS91" i="19"/>
  <c r="CR91" i="19"/>
  <c r="CQ91" i="19"/>
  <c r="CP91" i="19"/>
  <c r="CO91" i="19"/>
  <c r="CN91" i="19"/>
  <c r="CM91" i="19"/>
  <c r="CL91" i="19"/>
  <c r="CK91" i="19"/>
  <c r="CJ91" i="19"/>
  <c r="CG91" i="19"/>
  <c r="CF91" i="19"/>
  <c r="CE91" i="19"/>
  <c r="CD91" i="19"/>
  <c r="CC91" i="19"/>
  <c r="CB91" i="19"/>
  <c r="CA91" i="19"/>
  <c r="BZ91" i="19"/>
  <c r="BY91" i="19"/>
  <c r="BX91" i="19"/>
  <c r="BW91" i="19"/>
  <c r="BV91" i="19"/>
  <c r="BU91" i="19"/>
  <c r="BT91" i="19"/>
  <c r="BS91" i="19"/>
  <c r="BR91" i="19"/>
  <c r="CY90" i="19"/>
  <c r="CX90" i="19"/>
  <c r="CW90" i="19"/>
  <c r="CV90" i="19"/>
  <c r="CU90" i="19"/>
  <c r="CT90" i="19"/>
  <c r="CS90" i="19"/>
  <c r="CR90" i="19"/>
  <c r="CQ90" i="19"/>
  <c r="CP90" i="19"/>
  <c r="CO90" i="19"/>
  <c r="CN90" i="19"/>
  <c r="CM90" i="19"/>
  <c r="CL90" i="19"/>
  <c r="CK90" i="19"/>
  <c r="CJ90" i="19"/>
  <c r="CG90" i="19"/>
  <c r="CF90" i="19"/>
  <c r="CE90" i="19"/>
  <c r="CD90" i="19"/>
  <c r="CC90" i="19"/>
  <c r="CB90" i="19"/>
  <c r="CA90" i="19"/>
  <c r="BZ90" i="19"/>
  <c r="BY90" i="19"/>
  <c r="BX90" i="19"/>
  <c r="BW90" i="19"/>
  <c r="BV90" i="19"/>
  <c r="BU90" i="19"/>
  <c r="BT90" i="19"/>
  <c r="BS90" i="19"/>
  <c r="BR90" i="19"/>
  <c r="CY89" i="19"/>
  <c r="CX89" i="19"/>
  <c r="CW89" i="19"/>
  <c r="CV89" i="19"/>
  <c r="CU89" i="19"/>
  <c r="CT89" i="19"/>
  <c r="CS89" i="19"/>
  <c r="CR89" i="19"/>
  <c r="CQ89" i="19"/>
  <c r="CP89" i="19"/>
  <c r="CO89" i="19"/>
  <c r="CN89" i="19"/>
  <c r="CM89" i="19"/>
  <c r="CL89" i="19"/>
  <c r="CK89" i="19"/>
  <c r="CJ89" i="19"/>
  <c r="CG89" i="19"/>
  <c r="CF89" i="19"/>
  <c r="CE89" i="19"/>
  <c r="CD89" i="19"/>
  <c r="CC89" i="19"/>
  <c r="CB89" i="19"/>
  <c r="CA89" i="19"/>
  <c r="BZ89" i="19"/>
  <c r="BY89" i="19"/>
  <c r="BX89" i="19"/>
  <c r="BW89" i="19"/>
  <c r="BV89" i="19"/>
  <c r="BU89" i="19"/>
  <c r="BT89" i="19"/>
  <c r="BS89" i="19"/>
  <c r="BR89" i="19"/>
  <c r="CY88" i="19"/>
  <c r="CX88" i="19"/>
  <c r="CW88" i="19"/>
  <c r="CV88" i="19"/>
  <c r="CU88" i="19"/>
  <c r="CT88" i="19"/>
  <c r="CS88" i="19"/>
  <c r="CR88" i="19"/>
  <c r="CQ88" i="19"/>
  <c r="CP88" i="19"/>
  <c r="CO88" i="19"/>
  <c r="CN88" i="19"/>
  <c r="CM88" i="19"/>
  <c r="CL88" i="19"/>
  <c r="CK88" i="19"/>
  <c r="CJ88" i="19"/>
  <c r="CG88" i="19"/>
  <c r="CF88" i="19"/>
  <c r="CE88" i="19"/>
  <c r="CD88" i="19"/>
  <c r="CC88" i="19"/>
  <c r="CB88" i="19"/>
  <c r="CA88" i="19"/>
  <c r="BZ88" i="19"/>
  <c r="BY88" i="19"/>
  <c r="BX88" i="19"/>
  <c r="BW88" i="19"/>
  <c r="BV88" i="19"/>
  <c r="BU88" i="19"/>
  <c r="BT88" i="19"/>
  <c r="BS88" i="19"/>
  <c r="BR88" i="19"/>
  <c r="CY87" i="19"/>
  <c r="CX87" i="19"/>
  <c r="CW87" i="19"/>
  <c r="CV87" i="19"/>
  <c r="CU87" i="19"/>
  <c r="CT87" i="19"/>
  <c r="CS87" i="19"/>
  <c r="CR87" i="19"/>
  <c r="CQ87" i="19"/>
  <c r="CP87" i="19"/>
  <c r="CO87" i="19"/>
  <c r="CN87" i="19"/>
  <c r="CM87" i="19"/>
  <c r="CL87" i="19"/>
  <c r="CK87" i="19"/>
  <c r="CJ87" i="19"/>
  <c r="CG87" i="19"/>
  <c r="CF87" i="19"/>
  <c r="CE87" i="19"/>
  <c r="CD87" i="19"/>
  <c r="CC87" i="19"/>
  <c r="CB87" i="19"/>
  <c r="CA87" i="19"/>
  <c r="BZ87" i="19"/>
  <c r="BY87" i="19"/>
  <c r="BX87" i="19"/>
  <c r="BW87" i="19"/>
  <c r="BV87" i="19"/>
  <c r="BU87" i="19"/>
  <c r="BT87" i="19"/>
  <c r="BS87" i="19"/>
  <c r="BR87" i="19"/>
  <c r="CY86" i="19"/>
  <c r="CX86" i="19"/>
  <c r="CW86" i="19"/>
  <c r="CV86" i="19"/>
  <c r="CU86" i="19"/>
  <c r="CT86" i="19"/>
  <c r="CS86" i="19"/>
  <c r="CR86" i="19"/>
  <c r="CQ86" i="19"/>
  <c r="CP86" i="19"/>
  <c r="CO86" i="19"/>
  <c r="CN86" i="19"/>
  <c r="CM86" i="19"/>
  <c r="CL86" i="19"/>
  <c r="CK86" i="19"/>
  <c r="CJ86" i="19"/>
  <c r="CG86" i="19"/>
  <c r="CF86" i="19"/>
  <c r="CE86" i="19"/>
  <c r="CD86" i="19"/>
  <c r="CC86" i="19"/>
  <c r="CB86" i="19"/>
  <c r="CA86" i="19"/>
  <c r="BZ86" i="19"/>
  <c r="BY86" i="19"/>
  <c r="BX86" i="19"/>
  <c r="BW86" i="19"/>
  <c r="BV86" i="19"/>
  <c r="BU86" i="19"/>
  <c r="BT86" i="19"/>
  <c r="BS86" i="19"/>
  <c r="BR86" i="19"/>
  <c r="CY85" i="19"/>
  <c r="CX85" i="19"/>
  <c r="CW85" i="19"/>
  <c r="CV85" i="19"/>
  <c r="CU85" i="19"/>
  <c r="CT85" i="19"/>
  <c r="CS85" i="19"/>
  <c r="CR85" i="19"/>
  <c r="CQ85" i="19"/>
  <c r="CP85" i="19"/>
  <c r="CO85" i="19"/>
  <c r="CN85" i="19"/>
  <c r="CM85" i="19"/>
  <c r="CL85" i="19"/>
  <c r="CK85" i="19"/>
  <c r="CJ85" i="19"/>
  <c r="CG85" i="19"/>
  <c r="CF85" i="19"/>
  <c r="CE85" i="19"/>
  <c r="CD85" i="19"/>
  <c r="CC85" i="19"/>
  <c r="CB85" i="19"/>
  <c r="CA85" i="19"/>
  <c r="BZ85" i="19"/>
  <c r="BY85" i="19"/>
  <c r="BX85" i="19"/>
  <c r="BW85" i="19"/>
  <c r="BV85" i="19"/>
  <c r="BU85" i="19"/>
  <c r="BT85" i="19"/>
  <c r="BS85" i="19"/>
  <c r="BR85" i="19"/>
  <c r="CY84" i="19"/>
  <c r="CX84" i="19"/>
  <c r="CW84" i="19"/>
  <c r="CV84" i="19"/>
  <c r="CU84" i="19"/>
  <c r="CT84" i="19"/>
  <c r="CS84" i="19"/>
  <c r="CR84" i="19"/>
  <c r="CQ84" i="19"/>
  <c r="CP84" i="19"/>
  <c r="CO84" i="19"/>
  <c r="CN84" i="19"/>
  <c r="CM84" i="19"/>
  <c r="CL84" i="19"/>
  <c r="CK84" i="19"/>
  <c r="CJ84" i="19"/>
  <c r="CG84" i="19"/>
  <c r="CF84" i="19"/>
  <c r="CE84" i="19"/>
  <c r="CD84" i="19"/>
  <c r="CC84" i="19"/>
  <c r="CB84" i="19"/>
  <c r="CA84" i="19"/>
  <c r="BZ84" i="19"/>
  <c r="BY84" i="19"/>
  <c r="BX84" i="19"/>
  <c r="BW84" i="19"/>
  <c r="BV84" i="19"/>
  <c r="BU84" i="19"/>
  <c r="BT84" i="19"/>
  <c r="BS84" i="19"/>
  <c r="BR84" i="19"/>
  <c r="CY83" i="19"/>
  <c r="CX83" i="19"/>
  <c r="CW83" i="19"/>
  <c r="CV83" i="19"/>
  <c r="CU83" i="19"/>
  <c r="CT83" i="19"/>
  <c r="CS83" i="19"/>
  <c r="CR83" i="19"/>
  <c r="CQ83" i="19"/>
  <c r="CP83" i="19"/>
  <c r="CO83" i="19"/>
  <c r="CN83" i="19"/>
  <c r="CM83" i="19"/>
  <c r="CL83" i="19"/>
  <c r="CK83" i="19"/>
  <c r="CJ83" i="19"/>
  <c r="CG83" i="19"/>
  <c r="CF83" i="19"/>
  <c r="CE83" i="19"/>
  <c r="CD83" i="19"/>
  <c r="CC83" i="19"/>
  <c r="CB83" i="19"/>
  <c r="CA83" i="19"/>
  <c r="BZ83" i="19"/>
  <c r="BY83" i="19"/>
  <c r="BX83" i="19"/>
  <c r="BW83" i="19"/>
  <c r="BV83" i="19"/>
  <c r="BU83" i="19"/>
  <c r="BT83" i="19"/>
  <c r="BS83" i="19"/>
  <c r="BR83" i="19"/>
  <c r="CY82" i="19"/>
  <c r="CX82" i="19"/>
  <c r="CW82" i="19"/>
  <c r="CV82" i="19"/>
  <c r="CU82" i="19"/>
  <c r="CT82" i="19"/>
  <c r="CS82" i="19"/>
  <c r="CR82" i="19"/>
  <c r="CQ82" i="19"/>
  <c r="CP82" i="19"/>
  <c r="CO82" i="19"/>
  <c r="CN82" i="19"/>
  <c r="CM82" i="19"/>
  <c r="CL82" i="19"/>
  <c r="CK82" i="19"/>
  <c r="CJ82" i="19"/>
  <c r="CG82" i="19"/>
  <c r="CF82" i="19"/>
  <c r="CE82" i="19"/>
  <c r="CD82" i="19"/>
  <c r="CC82" i="19"/>
  <c r="CB82" i="19"/>
  <c r="CA82" i="19"/>
  <c r="BZ82" i="19"/>
  <c r="BY82" i="19"/>
  <c r="BX82" i="19"/>
  <c r="BW82" i="19"/>
  <c r="BV82" i="19"/>
  <c r="BU82" i="19"/>
  <c r="BT82" i="19"/>
  <c r="BS82" i="19"/>
  <c r="BR82" i="19"/>
  <c r="CY81" i="19"/>
  <c r="CX81" i="19"/>
  <c r="CW81" i="19"/>
  <c r="CV81" i="19"/>
  <c r="CU81" i="19"/>
  <c r="CT81" i="19"/>
  <c r="CS81" i="19"/>
  <c r="CR81" i="19"/>
  <c r="CQ81" i="19"/>
  <c r="CP81" i="19"/>
  <c r="CO81" i="19"/>
  <c r="CN81" i="19"/>
  <c r="CM81" i="19"/>
  <c r="CL81" i="19"/>
  <c r="CK81" i="19"/>
  <c r="CJ81" i="19"/>
  <c r="CG81" i="19"/>
  <c r="CF81" i="19"/>
  <c r="CE81" i="19"/>
  <c r="CD81" i="19"/>
  <c r="CC81" i="19"/>
  <c r="CB81" i="19"/>
  <c r="CA81" i="19"/>
  <c r="BZ81" i="19"/>
  <c r="BY81" i="19"/>
  <c r="BX81" i="19"/>
  <c r="BW81" i="19"/>
  <c r="BV81" i="19"/>
  <c r="BU81" i="19"/>
  <c r="BT81" i="19"/>
  <c r="BS81" i="19"/>
  <c r="BR81" i="19"/>
  <c r="CY80" i="19"/>
  <c r="CX80" i="19"/>
  <c r="CW80" i="19"/>
  <c r="CV80" i="19"/>
  <c r="CU80" i="19"/>
  <c r="CT80" i="19"/>
  <c r="CS80" i="19"/>
  <c r="CR80" i="19"/>
  <c r="CQ80" i="19"/>
  <c r="CP80" i="19"/>
  <c r="CO80" i="19"/>
  <c r="CN80" i="19"/>
  <c r="CM80" i="19"/>
  <c r="CL80" i="19"/>
  <c r="CK80" i="19"/>
  <c r="CJ80" i="19"/>
  <c r="CG80" i="19"/>
  <c r="CF80" i="19"/>
  <c r="CE80" i="19"/>
  <c r="CD80" i="19"/>
  <c r="CC80" i="19"/>
  <c r="CB80" i="19"/>
  <c r="CA80" i="19"/>
  <c r="BZ80" i="19"/>
  <c r="BY80" i="19"/>
  <c r="BX80" i="19"/>
  <c r="BW80" i="19"/>
  <c r="BV80" i="19"/>
  <c r="BU80" i="19"/>
  <c r="BT80" i="19"/>
  <c r="BS80" i="19"/>
  <c r="BR80" i="19"/>
  <c r="CY79" i="19"/>
  <c r="CX79" i="19"/>
  <c r="CW79" i="19"/>
  <c r="CV79" i="19"/>
  <c r="CU79" i="19"/>
  <c r="CT79" i="19"/>
  <c r="CS79" i="19"/>
  <c r="CR79" i="19"/>
  <c r="CQ79" i="19"/>
  <c r="CP79" i="19"/>
  <c r="CO79" i="19"/>
  <c r="CN79" i="19"/>
  <c r="CM79" i="19"/>
  <c r="CL79" i="19"/>
  <c r="CK79" i="19"/>
  <c r="CJ79" i="19"/>
  <c r="CG79" i="19"/>
  <c r="CF79" i="19"/>
  <c r="CE79" i="19"/>
  <c r="CD79" i="19"/>
  <c r="CC79" i="19"/>
  <c r="CB79" i="19"/>
  <c r="CA79" i="19"/>
  <c r="BZ79" i="19"/>
  <c r="BY79" i="19"/>
  <c r="BX79" i="19"/>
  <c r="BW79" i="19"/>
  <c r="BV79" i="19"/>
  <c r="BU79" i="19"/>
  <c r="BT79" i="19"/>
  <c r="BS79" i="19"/>
  <c r="BR79" i="19"/>
  <c r="CY78" i="19"/>
  <c r="CX78" i="19"/>
  <c r="CW78" i="19"/>
  <c r="CV78" i="19"/>
  <c r="CU78" i="19"/>
  <c r="CT78" i="19"/>
  <c r="CS78" i="19"/>
  <c r="CR78" i="19"/>
  <c r="CQ78" i="19"/>
  <c r="CP78" i="19"/>
  <c r="CO78" i="19"/>
  <c r="CN78" i="19"/>
  <c r="CM78" i="19"/>
  <c r="CL78" i="19"/>
  <c r="CK78" i="19"/>
  <c r="CJ78" i="19"/>
  <c r="CG78" i="19"/>
  <c r="CF78" i="19"/>
  <c r="CE78" i="19"/>
  <c r="CD78" i="19"/>
  <c r="CC78" i="19"/>
  <c r="CB78" i="19"/>
  <c r="CA78" i="19"/>
  <c r="BZ78" i="19"/>
  <c r="BY78" i="19"/>
  <c r="BX78" i="19"/>
  <c r="BW78" i="19"/>
  <c r="BV78" i="19"/>
  <c r="BU78" i="19"/>
  <c r="BT78" i="19"/>
  <c r="BS78" i="19"/>
  <c r="BR78" i="19"/>
  <c r="CY77" i="19"/>
  <c r="CX77" i="19"/>
  <c r="CW77" i="19"/>
  <c r="CV77" i="19"/>
  <c r="CU77" i="19"/>
  <c r="CT77" i="19"/>
  <c r="CS77" i="19"/>
  <c r="CR77" i="19"/>
  <c r="CQ77" i="19"/>
  <c r="CP77" i="19"/>
  <c r="CO77" i="19"/>
  <c r="CN77" i="19"/>
  <c r="CM77" i="19"/>
  <c r="CL77" i="19"/>
  <c r="CK77" i="19"/>
  <c r="CJ77" i="19"/>
  <c r="CG77" i="19"/>
  <c r="CF77" i="19"/>
  <c r="CE77" i="19"/>
  <c r="CD77" i="19"/>
  <c r="CC77" i="19"/>
  <c r="CB77" i="19"/>
  <c r="CA77" i="19"/>
  <c r="BZ77" i="19"/>
  <c r="BY77" i="19"/>
  <c r="BX77" i="19"/>
  <c r="BW77" i="19"/>
  <c r="BV77" i="19"/>
  <c r="BU77" i="19"/>
  <c r="BT77" i="19"/>
  <c r="BS77" i="19"/>
  <c r="BR77" i="19"/>
  <c r="CY76" i="19"/>
  <c r="CX76" i="19"/>
  <c r="CW76" i="19"/>
  <c r="CV76" i="19"/>
  <c r="CU76" i="19"/>
  <c r="CT76" i="19"/>
  <c r="CS76" i="19"/>
  <c r="CR76" i="19"/>
  <c r="CQ76" i="19"/>
  <c r="CP76" i="19"/>
  <c r="CO76" i="19"/>
  <c r="CN76" i="19"/>
  <c r="CM76" i="19"/>
  <c r="CL76" i="19"/>
  <c r="CK76" i="19"/>
  <c r="CJ76" i="19"/>
  <c r="CG76" i="19"/>
  <c r="CF76" i="19"/>
  <c r="CE76" i="19"/>
  <c r="CD76" i="19"/>
  <c r="CC76" i="19"/>
  <c r="CB76" i="19"/>
  <c r="CA76" i="19"/>
  <c r="BZ76" i="19"/>
  <c r="BY76" i="19"/>
  <c r="BX76" i="19"/>
  <c r="BW76" i="19"/>
  <c r="BV76" i="19"/>
  <c r="BU76" i="19"/>
  <c r="BT76" i="19"/>
  <c r="BS76" i="19"/>
  <c r="BR76" i="19"/>
  <c r="CY75" i="19"/>
  <c r="CX75" i="19"/>
  <c r="CW75" i="19"/>
  <c r="CV75" i="19"/>
  <c r="CU75" i="19"/>
  <c r="CT75" i="19"/>
  <c r="CS75" i="19"/>
  <c r="CR75" i="19"/>
  <c r="CQ75" i="19"/>
  <c r="CP75" i="19"/>
  <c r="CO75" i="19"/>
  <c r="CN75" i="19"/>
  <c r="CM75" i="19"/>
  <c r="CL75" i="19"/>
  <c r="CK75" i="19"/>
  <c r="CJ75" i="19"/>
  <c r="CG75" i="19"/>
  <c r="CF75" i="19"/>
  <c r="CE75" i="19"/>
  <c r="CD75" i="19"/>
  <c r="CC75" i="19"/>
  <c r="CB75" i="19"/>
  <c r="CA75" i="19"/>
  <c r="BZ75" i="19"/>
  <c r="BY75" i="19"/>
  <c r="BX75" i="19"/>
  <c r="BW75" i="19"/>
  <c r="BV75" i="19"/>
  <c r="BU75" i="19"/>
  <c r="BT75" i="19"/>
  <c r="BS75" i="19"/>
  <c r="BR75" i="19"/>
  <c r="CY74" i="19"/>
  <c r="CX74" i="19"/>
  <c r="CW74" i="19"/>
  <c r="CV74" i="19"/>
  <c r="CU74" i="19"/>
  <c r="CT74" i="19"/>
  <c r="CS74" i="19"/>
  <c r="CR74" i="19"/>
  <c r="CQ74" i="19"/>
  <c r="CP74" i="19"/>
  <c r="CO74" i="19"/>
  <c r="CN74" i="19"/>
  <c r="CM74" i="19"/>
  <c r="CL74" i="19"/>
  <c r="CK74" i="19"/>
  <c r="CJ74" i="19"/>
  <c r="CG74" i="19"/>
  <c r="CF74" i="19"/>
  <c r="CE74" i="19"/>
  <c r="CD74" i="19"/>
  <c r="CC74" i="19"/>
  <c r="CB74" i="19"/>
  <c r="CA74" i="19"/>
  <c r="BZ74" i="19"/>
  <c r="BY74" i="19"/>
  <c r="BX74" i="19"/>
  <c r="BW74" i="19"/>
  <c r="BV74" i="19"/>
  <c r="BU74" i="19"/>
  <c r="BT74" i="19"/>
  <c r="BS74" i="19"/>
  <c r="BR74" i="19"/>
  <c r="CY73" i="19"/>
  <c r="CX73" i="19"/>
  <c r="CW73" i="19"/>
  <c r="CV73" i="19"/>
  <c r="CU73" i="19"/>
  <c r="CT73" i="19"/>
  <c r="CS73" i="19"/>
  <c r="CR73" i="19"/>
  <c r="CQ73" i="19"/>
  <c r="CP73" i="19"/>
  <c r="CO73" i="19"/>
  <c r="CN73" i="19"/>
  <c r="CM73" i="19"/>
  <c r="CL73" i="19"/>
  <c r="CK73" i="19"/>
  <c r="CJ73" i="19"/>
  <c r="CG73" i="19"/>
  <c r="CF73" i="19"/>
  <c r="CE73" i="19"/>
  <c r="CD73" i="19"/>
  <c r="CC73" i="19"/>
  <c r="CB73" i="19"/>
  <c r="CB97" i="19" s="1"/>
  <c r="CA73" i="19"/>
  <c r="BZ73" i="19"/>
  <c r="BY73" i="19"/>
  <c r="BX73" i="19"/>
  <c r="BW73" i="19"/>
  <c r="BV73" i="19"/>
  <c r="BU73" i="19"/>
  <c r="BT73" i="19"/>
  <c r="BS73" i="19"/>
  <c r="BR73" i="19"/>
  <c r="BG67" i="19"/>
  <c r="BF67" i="19"/>
  <c r="BE67" i="19"/>
  <c r="BD67" i="19"/>
  <c r="BC67" i="19"/>
  <c r="BB67" i="19"/>
  <c r="BA67" i="19"/>
  <c r="AZ67" i="19"/>
  <c r="AY67" i="19"/>
  <c r="AX67" i="19"/>
  <c r="AW67" i="19"/>
  <c r="AV67" i="19"/>
  <c r="AU67" i="19"/>
  <c r="AT67" i="19"/>
  <c r="AS67" i="19"/>
  <c r="AR67" i="19"/>
  <c r="AQ67" i="19"/>
  <c r="AP67" i="19"/>
  <c r="AO67" i="19"/>
  <c r="AN67" i="19"/>
  <c r="AM67" i="19"/>
  <c r="AL67" i="19"/>
  <c r="AK67" i="19"/>
  <c r="AJ67" i="19"/>
  <c r="AI67" i="19"/>
  <c r="AH67" i="19"/>
  <c r="AG67" i="19"/>
  <c r="AF67" i="19"/>
  <c r="AE67" i="19"/>
  <c r="AD67" i="19"/>
  <c r="AC67" i="19"/>
  <c r="AB67" i="19"/>
  <c r="AA67" i="19"/>
  <c r="Z67" i="19"/>
  <c r="Y67" i="19"/>
  <c r="X67" i="19"/>
  <c r="W67" i="19"/>
  <c r="V67" i="19"/>
  <c r="U67" i="19"/>
  <c r="CO67" i="19" s="1"/>
  <c r="T67" i="19"/>
  <c r="S67" i="19"/>
  <c r="R67" i="19"/>
  <c r="Q67" i="19"/>
  <c r="P67" i="19"/>
  <c r="O67" i="19"/>
  <c r="N67" i="19"/>
  <c r="M67" i="19"/>
  <c r="L67" i="19"/>
  <c r="K67" i="19"/>
  <c r="J67" i="19"/>
  <c r="I67" i="19"/>
  <c r="H67" i="19"/>
  <c r="G67" i="19"/>
  <c r="F67" i="19"/>
  <c r="E67" i="19"/>
  <c r="D67" i="19"/>
  <c r="BN66" i="19"/>
  <c r="BM66" i="19"/>
  <c r="BL66" i="19"/>
  <c r="BK66" i="19"/>
  <c r="BJ66" i="19"/>
  <c r="BI66" i="19"/>
  <c r="BH66" i="19"/>
  <c r="BG66" i="19"/>
  <c r="BF66" i="19"/>
  <c r="BE66" i="19"/>
  <c r="BD66" i="19"/>
  <c r="BC66" i="19"/>
  <c r="BB66" i="19"/>
  <c r="BA66" i="19"/>
  <c r="AZ66" i="19"/>
  <c r="AY66" i="19"/>
  <c r="AX66" i="19"/>
  <c r="AW66" i="19"/>
  <c r="AV66" i="19"/>
  <c r="AU66" i="19"/>
  <c r="AT66" i="19"/>
  <c r="AS66" i="19"/>
  <c r="AR66" i="19"/>
  <c r="AQ66" i="19"/>
  <c r="AP66" i="19"/>
  <c r="AO66" i="19"/>
  <c r="AN66" i="19"/>
  <c r="AM66" i="19"/>
  <c r="AL66" i="19"/>
  <c r="AK66" i="19"/>
  <c r="AJ66" i="19"/>
  <c r="AI66" i="19"/>
  <c r="AH66" i="19"/>
  <c r="AG66" i="19"/>
  <c r="AF66" i="19"/>
  <c r="AE66" i="19"/>
  <c r="AD66" i="19"/>
  <c r="AC66" i="19"/>
  <c r="AB66" i="19"/>
  <c r="AA66" i="19"/>
  <c r="Z66" i="19"/>
  <c r="Y66" i="19"/>
  <c r="X66" i="19"/>
  <c r="W66" i="19"/>
  <c r="V66" i="19"/>
  <c r="U66" i="19"/>
  <c r="T66" i="19"/>
  <c r="S66" i="19"/>
  <c r="R66" i="19"/>
  <c r="Q66" i="19"/>
  <c r="P66" i="19"/>
  <c r="O66" i="19"/>
  <c r="N66" i="19"/>
  <c r="M66" i="19"/>
  <c r="L66" i="19"/>
  <c r="K66" i="19"/>
  <c r="J66" i="19"/>
  <c r="I66" i="19"/>
  <c r="H66" i="19"/>
  <c r="G66" i="19"/>
  <c r="F66" i="19"/>
  <c r="E66" i="19"/>
  <c r="D66" i="19"/>
  <c r="CY65" i="19"/>
  <c r="CX65" i="19"/>
  <c r="CW65" i="19"/>
  <c r="CV65" i="19"/>
  <c r="CU65" i="19"/>
  <c r="CT65" i="19"/>
  <c r="CS65" i="19"/>
  <c r="CR65" i="19"/>
  <c r="CQ65" i="19"/>
  <c r="CP65" i="19"/>
  <c r="CO65" i="19"/>
  <c r="CN65" i="19"/>
  <c r="CM65" i="19"/>
  <c r="CL65" i="19"/>
  <c r="CK65" i="19"/>
  <c r="CJ65" i="19"/>
  <c r="CG65" i="19"/>
  <c r="CF65" i="19"/>
  <c r="CE65" i="19"/>
  <c r="CD65" i="19"/>
  <c r="CC65" i="19"/>
  <c r="CB65" i="19"/>
  <c r="CA65" i="19"/>
  <c r="BZ65" i="19"/>
  <c r="BY65" i="19"/>
  <c r="BX65" i="19"/>
  <c r="BW65" i="19"/>
  <c r="BV65" i="19"/>
  <c r="BU65" i="19"/>
  <c r="BT65" i="19"/>
  <c r="BS65" i="19"/>
  <c r="BR65" i="19"/>
  <c r="CY64" i="19"/>
  <c r="CX64" i="19"/>
  <c r="CW64" i="19"/>
  <c r="CV64" i="19"/>
  <c r="CU64" i="19"/>
  <c r="CT64" i="19"/>
  <c r="CS64" i="19"/>
  <c r="CR64" i="19"/>
  <c r="CQ64" i="19"/>
  <c r="CP64" i="19"/>
  <c r="CO64" i="19"/>
  <c r="CN64" i="19"/>
  <c r="CM64" i="19"/>
  <c r="CL64" i="19"/>
  <c r="CK64" i="19"/>
  <c r="CJ64" i="19"/>
  <c r="CG64" i="19"/>
  <c r="CF64" i="19"/>
  <c r="CE64" i="19"/>
  <c r="CD64" i="19"/>
  <c r="CC64" i="19"/>
  <c r="CB64" i="19"/>
  <c r="CA64" i="19"/>
  <c r="BZ64" i="19"/>
  <c r="BY64" i="19"/>
  <c r="BX64" i="19"/>
  <c r="BW64" i="19"/>
  <c r="BV64" i="19"/>
  <c r="BU64" i="19"/>
  <c r="BT64" i="19"/>
  <c r="BS64" i="19"/>
  <c r="BR64" i="19"/>
  <c r="CY63" i="19"/>
  <c r="CX63" i="19"/>
  <c r="CW63" i="19"/>
  <c r="CV63" i="19"/>
  <c r="CU63" i="19"/>
  <c r="CT63" i="19"/>
  <c r="CS63" i="19"/>
  <c r="CR63" i="19"/>
  <c r="CQ63" i="19"/>
  <c r="CP63" i="19"/>
  <c r="CO63" i="19"/>
  <c r="CN63" i="19"/>
  <c r="CM63" i="19"/>
  <c r="CL63" i="19"/>
  <c r="CK63" i="19"/>
  <c r="CJ63" i="19"/>
  <c r="CG63" i="19"/>
  <c r="CF63" i="19"/>
  <c r="CE63" i="19"/>
  <c r="CD63" i="19"/>
  <c r="CC63" i="19"/>
  <c r="CB63" i="19"/>
  <c r="CA63" i="19"/>
  <c r="BZ63" i="19"/>
  <c r="BY63" i="19"/>
  <c r="BX63" i="19"/>
  <c r="BW63" i="19"/>
  <c r="BV63" i="19"/>
  <c r="BU63" i="19"/>
  <c r="BT63" i="19"/>
  <c r="BS63" i="19"/>
  <c r="BR63" i="19"/>
  <c r="CY62" i="19"/>
  <c r="CX62" i="19"/>
  <c r="CW62" i="19"/>
  <c r="CV62" i="19"/>
  <c r="CU62" i="19"/>
  <c r="CT62" i="19"/>
  <c r="CS62" i="19"/>
  <c r="CR62" i="19"/>
  <c r="CQ62" i="19"/>
  <c r="CP62" i="19"/>
  <c r="CO62" i="19"/>
  <c r="CN62" i="19"/>
  <c r="CM62" i="19"/>
  <c r="CL62" i="19"/>
  <c r="CK62" i="19"/>
  <c r="CJ62" i="19"/>
  <c r="CG62" i="19"/>
  <c r="CF62" i="19"/>
  <c r="CE62" i="19"/>
  <c r="CD62" i="19"/>
  <c r="CC62" i="19"/>
  <c r="CB62" i="19"/>
  <c r="CA62" i="19"/>
  <c r="BZ62" i="19"/>
  <c r="BY62" i="19"/>
  <c r="BX62" i="19"/>
  <c r="BW62" i="19"/>
  <c r="BV62" i="19"/>
  <c r="BU62" i="19"/>
  <c r="BT62" i="19"/>
  <c r="BS62" i="19"/>
  <c r="BR62" i="19"/>
  <c r="CY61" i="19"/>
  <c r="CX61" i="19"/>
  <c r="CW61" i="19"/>
  <c r="CV61" i="19"/>
  <c r="CU61" i="19"/>
  <c r="CT61" i="19"/>
  <c r="CS61" i="19"/>
  <c r="CR61" i="19"/>
  <c r="CQ61" i="19"/>
  <c r="CP61" i="19"/>
  <c r="CO61" i="19"/>
  <c r="CN61" i="19"/>
  <c r="CM61" i="19"/>
  <c r="CL61" i="19"/>
  <c r="CK61" i="19"/>
  <c r="CJ61" i="19"/>
  <c r="CG61" i="19"/>
  <c r="CF61" i="19"/>
  <c r="CE61" i="19"/>
  <c r="CD61" i="19"/>
  <c r="CC61" i="19"/>
  <c r="CB61" i="19"/>
  <c r="CA61" i="19"/>
  <c r="BZ61" i="19"/>
  <c r="BY61" i="19"/>
  <c r="BX61" i="19"/>
  <c r="BW61" i="19"/>
  <c r="BV61" i="19"/>
  <c r="BU61" i="19"/>
  <c r="BT61" i="19"/>
  <c r="BS61" i="19"/>
  <c r="BR61" i="19"/>
  <c r="CY60" i="19"/>
  <c r="CX60" i="19"/>
  <c r="CW60" i="19"/>
  <c r="CV60" i="19"/>
  <c r="CU60" i="19"/>
  <c r="CT60" i="19"/>
  <c r="CS60" i="19"/>
  <c r="CR60" i="19"/>
  <c r="CQ60" i="19"/>
  <c r="CP60" i="19"/>
  <c r="CO60" i="19"/>
  <c r="CN60" i="19"/>
  <c r="CM60" i="19"/>
  <c r="CL60" i="19"/>
  <c r="CK60" i="19"/>
  <c r="CJ60" i="19"/>
  <c r="CG60" i="19"/>
  <c r="CF60" i="19"/>
  <c r="CE60" i="19"/>
  <c r="CD60" i="19"/>
  <c r="CC60" i="19"/>
  <c r="CB60" i="19"/>
  <c r="CA60" i="19"/>
  <c r="BZ60" i="19"/>
  <c r="BY60" i="19"/>
  <c r="BX60" i="19"/>
  <c r="BW60" i="19"/>
  <c r="BV60" i="19"/>
  <c r="BU60" i="19"/>
  <c r="BT60" i="19"/>
  <c r="BS60" i="19"/>
  <c r="BR60" i="19"/>
  <c r="CY59" i="19"/>
  <c r="CX59" i="19"/>
  <c r="CW59" i="19"/>
  <c r="CV59" i="19"/>
  <c r="CU59" i="19"/>
  <c r="CT59" i="19"/>
  <c r="CS59" i="19"/>
  <c r="CR59" i="19"/>
  <c r="CQ59" i="19"/>
  <c r="CP59" i="19"/>
  <c r="CO59" i="19"/>
  <c r="CN59" i="19"/>
  <c r="CM59" i="19"/>
  <c r="CL59" i="19"/>
  <c r="CK59" i="19"/>
  <c r="CJ59" i="19"/>
  <c r="CG59" i="19"/>
  <c r="CF59" i="19"/>
  <c r="CE59" i="19"/>
  <c r="CD59" i="19"/>
  <c r="CC59" i="19"/>
  <c r="CB59" i="19"/>
  <c r="CA59" i="19"/>
  <c r="BZ59" i="19"/>
  <c r="BY59" i="19"/>
  <c r="BX59" i="19"/>
  <c r="BW59" i="19"/>
  <c r="BV59" i="19"/>
  <c r="BU59" i="19"/>
  <c r="BT59" i="19"/>
  <c r="BS59" i="19"/>
  <c r="BR59" i="19"/>
  <c r="CY58" i="19"/>
  <c r="CX58" i="19"/>
  <c r="CW58" i="19"/>
  <c r="CV58" i="19"/>
  <c r="CU58" i="19"/>
  <c r="CT58" i="19"/>
  <c r="CS58" i="19"/>
  <c r="CR58" i="19"/>
  <c r="CQ58" i="19"/>
  <c r="CP58" i="19"/>
  <c r="CO58" i="19"/>
  <c r="CN58" i="19"/>
  <c r="CM58" i="19"/>
  <c r="CL58" i="19"/>
  <c r="CK58" i="19"/>
  <c r="CJ58" i="19"/>
  <c r="CG58" i="19"/>
  <c r="CF58" i="19"/>
  <c r="CE58" i="19"/>
  <c r="CD58" i="19"/>
  <c r="CC58" i="19"/>
  <c r="CB58" i="19"/>
  <c r="CA58" i="19"/>
  <c r="BZ58" i="19"/>
  <c r="BY58" i="19"/>
  <c r="BX58" i="19"/>
  <c r="BW58" i="19"/>
  <c r="BV58" i="19"/>
  <c r="BU58" i="19"/>
  <c r="BT58" i="19"/>
  <c r="BS58" i="19"/>
  <c r="BR58" i="19"/>
  <c r="CY57" i="19"/>
  <c r="CX57" i="19"/>
  <c r="CW57" i="19"/>
  <c r="CV57" i="19"/>
  <c r="CU57" i="19"/>
  <c r="CT57" i="19"/>
  <c r="CS57" i="19"/>
  <c r="CR57" i="19"/>
  <c r="CQ57" i="19"/>
  <c r="CP57" i="19"/>
  <c r="CO57" i="19"/>
  <c r="CN57" i="19"/>
  <c r="CM57" i="19"/>
  <c r="CL57" i="19"/>
  <c r="CK57" i="19"/>
  <c r="CJ57" i="19"/>
  <c r="CG57" i="19"/>
  <c r="CF57" i="19"/>
  <c r="CE57" i="19"/>
  <c r="CD57" i="19"/>
  <c r="CC57" i="19"/>
  <c r="CB57" i="19"/>
  <c r="CA57" i="19"/>
  <c r="BZ57" i="19"/>
  <c r="BY57" i="19"/>
  <c r="BX57" i="19"/>
  <c r="BW57" i="19"/>
  <c r="BV57" i="19"/>
  <c r="BU57" i="19"/>
  <c r="BT57" i="19"/>
  <c r="BS57" i="19"/>
  <c r="BR57" i="19"/>
  <c r="CY56" i="19"/>
  <c r="CX56" i="19"/>
  <c r="CW56" i="19"/>
  <c r="CV56" i="19"/>
  <c r="CU56" i="19"/>
  <c r="CT56" i="19"/>
  <c r="CS56" i="19"/>
  <c r="CR56" i="19"/>
  <c r="CQ56" i="19"/>
  <c r="CP56" i="19"/>
  <c r="CO56" i="19"/>
  <c r="CN56" i="19"/>
  <c r="CM56" i="19"/>
  <c r="CL56" i="19"/>
  <c r="CK56" i="19"/>
  <c r="CJ56" i="19"/>
  <c r="CG56" i="19"/>
  <c r="CF56" i="19"/>
  <c r="CE56" i="19"/>
  <c r="CD56" i="19"/>
  <c r="CC56" i="19"/>
  <c r="CB56" i="19"/>
  <c r="CA56" i="19"/>
  <c r="BZ56" i="19"/>
  <c r="BY56" i="19"/>
  <c r="BX56" i="19"/>
  <c r="BW56" i="19"/>
  <c r="BV56" i="19"/>
  <c r="BU56" i="19"/>
  <c r="BT56" i="19"/>
  <c r="BS56" i="19"/>
  <c r="BR56" i="19"/>
  <c r="CY55" i="19"/>
  <c r="CX55" i="19"/>
  <c r="CW55" i="19"/>
  <c r="CV55" i="19"/>
  <c r="CU55" i="19"/>
  <c r="CT55" i="19"/>
  <c r="CS55" i="19"/>
  <c r="CR55" i="19"/>
  <c r="CQ55" i="19"/>
  <c r="CP55" i="19"/>
  <c r="CO55" i="19"/>
  <c r="CN55" i="19"/>
  <c r="CM55" i="19"/>
  <c r="CL55" i="19"/>
  <c r="CK55" i="19"/>
  <c r="CJ55" i="19"/>
  <c r="CG55" i="19"/>
  <c r="CF55" i="19"/>
  <c r="CE55" i="19"/>
  <c r="CD55" i="19"/>
  <c r="CC55" i="19"/>
  <c r="CB55" i="19"/>
  <c r="CA55" i="19"/>
  <c r="BZ55" i="19"/>
  <c r="BY55" i="19"/>
  <c r="BX55" i="19"/>
  <c r="BW55" i="19"/>
  <c r="BV55" i="19"/>
  <c r="BU55" i="19"/>
  <c r="BT55" i="19"/>
  <c r="BS55" i="19"/>
  <c r="BR55" i="19"/>
  <c r="CY54" i="19"/>
  <c r="CX54" i="19"/>
  <c r="CW54" i="19"/>
  <c r="CV54" i="19"/>
  <c r="CU54" i="19"/>
  <c r="CT54" i="19"/>
  <c r="CS54" i="19"/>
  <c r="CR54" i="19"/>
  <c r="CQ54" i="19"/>
  <c r="CP54" i="19"/>
  <c r="CO54" i="19"/>
  <c r="CN54" i="19"/>
  <c r="CM54" i="19"/>
  <c r="CL54" i="19"/>
  <c r="CK54" i="19"/>
  <c r="CJ54" i="19"/>
  <c r="CG54" i="19"/>
  <c r="CF54" i="19"/>
  <c r="CE54" i="19"/>
  <c r="CD54" i="19"/>
  <c r="CC54" i="19"/>
  <c r="CB54" i="19"/>
  <c r="CA54" i="19"/>
  <c r="BZ54" i="19"/>
  <c r="BY54" i="19"/>
  <c r="BX54" i="19"/>
  <c r="BW54" i="19"/>
  <c r="BV54" i="19"/>
  <c r="BU54" i="19"/>
  <c r="BT54" i="19"/>
  <c r="BS54" i="19"/>
  <c r="BR54" i="19"/>
  <c r="CY53" i="19"/>
  <c r="CX53" i="19"/>
  <c r="CW53" i="19"/>
  <c r="CV53" i="19"/>
  <c r="CU53" i="19"/>
  <c r="CT53" i="19"/>
  <c r="CS53" i="19"/>
  <c r="CR53" i="19"/>
  <c r="CQ53" i="19"/>
  <c r="CP53" i="19"/>
  <c r="CO53" i="19"/>
  <c r="CN53" i="19"/>
  <c r="CM53" i="19"/>
  <c r="CL53" i="19"/>
  <c r="CK53" i="19"/>
  <c r="CJ53" i="19"/>
  <c r="CG53" i="19"/>
  <c r="CF53" i="19"/>
  <c r="CE53" i="19"/>
  <c r="CD53" i="19"/>
  <c r="CC53" i="19"/>
  <c r="CB53" i="19"/>
  <c r="CA53" i="19"/>
  <c r="BZ53" i="19"/>
  <c r="BY53" i="19"/>
  <c r="BX53" i="19"/>
  <c r="BW53" i="19"/>
  <c r="BV53" i="19"/>
  <c r="BU53" i="19"/>
  <c r="BT53" i="19"/>
  <c r="BS53" i="19"/>
  <c r="BR53" i="19"/>
  <c r="CY52" i="19"/>
  <c r="CX52" i="19"/>
  <c r="CW52" i="19"/>
  <c r="CV52" i="19"/>
  <c r="CU52" i="19"/>
  <c r="CT52" i="19"/>
  <c r="CS52" i="19"/>
  <c r="CR52" i="19"/>
  <c r="CQ52" i="19"/>
  <c r="CP52" i="19"/>
  <c r="CO52" i="19"/>
  <c r="CN52" i="19"/>
  <c r="CM52" i="19"/>
  <c r="CL52" i="19"/>
  <c r="CK52" i="19"/>
  <c r="CJ52" i="19"/>
  <c r="CG52" i="19"/>
  <c r="CF52" i="19"/>
  <c r="CE52" i="19"/>
  <c r="CD52" i="19"/>
  <c r="CC52" i="19"/>
  <c r="CB52" i="19"/>
  <c r="CA52" i="19"/>
  <c r="BZ52" i="19"/>
  <c r="BY52" i="19"/>
  <c r="BX52" i="19"/>
  <c r="BW52" i="19"/>
  <c r="BV52" i="19"/>
  <c r="BU52" i="19"/>
  <c r="BT52" i="19"/>
  <c r="BS52" i="19"/>
  <c r="BR52" i="19"/>
  <c r="CY51" i="19"/>
  <c r="CX51" i="19"/>
  <c r="CW51" i="19"/>
  <c r="CV51" i="19"/>
  <c r="CU51" i="19"/>
  <c r="CT51" i="19"/>
  <c r="CS51" i="19"/>
  <c r="CR51" i="19"/>
  <c r="CQ51" i="19"/>
  <c r="CP51" i="19"/>
  <c r="CO51" i="19"/>
  <c r="CN51" i="19"/>
  <c r="CM51" i="19"/>
  <c r="CL51" i="19"/>
  <c r="CK51" i="19"/>
  <c r="CJ51" i="19"/>
  <c r="CG51" i="19"/>
  <c r="CF51" i="19"/>
  <c r="CE51" i="19"/>
  <c r="CD51" i="19"/>
  <c r="CC51" i="19"/>
  <c r="CB51" i="19"/>
  <c r="CA51" i="19"/>
  <c r="BZ51" i="19"/>
  <c r="BY51" i="19"/>
  <c r="BX51" i="19"/>
  <c r="BW51" i="19"/>
  <c r="BV51" i="19"/>
  <c r="BU51" i="19"/>
  <c r="BT51" i="19"/>
  <c r="BS51" i="19"/>
  <c r="BR51" i="19"/>
  <c r="CY50" i="19"/>
  <c r="CX50" i="19"/>
  <c r="CW50" i="19"/>
  <c r="CV50" i="19"/>
  <c r="CU50" i="19"/>
  <c r="CT50" i="19"/>
  <c r="CS50" i="19"/>
  <c r="CR50" i="19"/>
  <c r="CQ50" i="19"/>
  <c r="CP50" i="19"/>
  <c r="CO50" i="19"/>
  <c r="CN50" i="19"/>
  <c r="CM50" i="19"/>
  <c r="CL50" i="19"/>
  <c r="CK50" i="19"/>
  <c r="CJ50" i="19"/>
  <c r="CG50" i="19"/>
  <c r="CF50" i="19"/>
  <c r="CE50" i="19"/>
  <c r="CD50" i="19"/>
  <c r="CC50" i="19"/>
  <c r="CB50" i="19"/>
  <c r="CA50" i="19"/>
  <c r="BZ50" i="19"/>
  <c r="BY50" i="19"/>
  <c r="BX50" i="19"/>
  <c r="BW50" i="19"/>
  <c r="BV50" i="19"/>
  <c r="BU50" i="19"/>
  <c r="BT50" i="19"/>
  <c r="BS50" i="19"/>
  <c r="BR50" i="19"/>
  <c r="CY49" i="19"/>
  <c r="CX49" i="19"/>
  <c r="CW49" i="19"/>
  <c r="CV49" i="19"/>
  <c r="CU49" i="19"/>
  <c r="CT49" i="19"/>
  <c r="CS49" i="19"/>
  <c r="CR49" i="19"/>
  <c r="CQ49" i="19"/>
  <c r="CP49" i="19"/>
  <c r="CO49" i="19"/>
  <c r="CN49" i="19"/>
  <c r="CM49" i="19"/>
  <c r="CL49" i="19"/>
  <c r="CK49" i="19"/>
  <c r="CJ49" i="19"/>
  <c r="CG49" i="19"/>
  <c r="CF49" i="19"/>
  <c r="CE49" i="19"/>
  <c r="CD49" i="19"/>
  <c r="CC49" i="19"/>
  <c r="CB49" i="19"/>
  <c r="CA49" i="19"/>
  <c r="BZ49" i="19"/>
  <c r="BY49" i="19"/>
  <c r="BX49" i="19"/>
  <c r="BW49" i="19"/>
  <c r="BV49" i="19"/>
  <c r="BU49" i="19"/>
  <c r="BT49" i="19"/>
  <c r="BS49" i="19"/>
  <c r="BR49" i="19"/>
  <c r="CY48" i="19"/>
  <c r="CX48" i="19"/>
  <c r="CW48" i="19"/>
  <c r="CV48" i="19"/>
  <c r="CU48" i="19"/>
  <c r="CT48" i="19"/>
  <c r="CS48" i="19"/>
  <c r="CR48" i="19"/>
  <c r="CQ48" i="19"/>
  <c r="CP48" i="19"/>
  <c r="CO48" i="19"/>
  <c r="CN48" i="19"/>
  <c r="CM48" i="19"/>
  <c r="CL48" i="19"/>
  <c r="CK48" i="19"/>
  <c r="CJ48" i="19"/>
  <c r="CG48" i="19"/>
  <c r="CF48" i="19"/>
  <c r="CE48" i="19"/>
  <c r="CD48" i="19"/>
  <c r="CC48" i="19"/>
  <c r="CB48" i="19"/>
  <c r="CA48" i="19"/>
  <c r="BZ48" i="19"/>
  <c r="BY48" i="19"/>
  <c r="BX48" i="19"/>
  <c r="BW48" i="19"/>
  <c r="BV48" i="19"/>
  <c r="BU48" i="19"/>
  <c r="BT48" i="19"/>
  <c r="BS48" i="19"/>
  <c r="BR48" i="19"/>
  <c r="CY47" i="19"/>
  <c r="CX47" i="19"/>
  <c r="CW47" i="19"/>
  <c r="CV47" i="19"/>
  <c r="CU47" i="19"/>
  <c r="CT47" i="19"/>
  <c r="CS47" i="19"/>
  <c r="CR47" i="19"/>
  <c r="CQ47" i="19"/>
  <c r="CP47" i="19"/>
  <c r="CO47" i="19"/>
  <c r="CN47" i="19"/>
  <c r="CM47" i="19"/>
  <c r="CL47" i="19"/>
  <c r="CK47" i="19"/>
  <c r="CJ47" i="19"/>
  <c r="CG47" i="19"/>
  <c r="CF47" i="19"/>
  <c r="CE47" i="19"/>
  <c r="CD47" i="19"/>
  <c r="CC47" i="19"/>
  <c r="CB47" i="19"/>
  <c r="CA47" i="19"/>
  <c r="BZ47" i="19"/>
  <c r="BY47" i="19"/>
  <c r="BX47" i="19"/>
  <c r="BW47" i="19"/>
  <c r="BV47" i="19"/>
  <c r="BU47" i="19"/>
  <c r="BT47" i="19"/>
  <c r="BS47" i="19"/>
  <c r="BR47" i="19"/>
  <c r="CY46" i="19"/>
  <c r="CX46" i="19"/>
  <c r="CW46" i="19"/>
  <c r="CV46" i="19"/>
  <c r="CU46" i="19"/>
  <c r="CT46" i="19"/>
  <c r="CS46" i="19"/>
  <c r="CR46" i="19"/>
  <c r="CQ46" i="19"/>
  <c r="CP46" i="19"/>
  <c r="CO46" i="19"/>
  <c r="CN46" i="19"/>
  <c r="CM46" i="19"/>
  <c r="CL46" i="19"/>
  <c r="CK46" i="19"/>
  <c r="CJ46" i="19"/>
  <c r="CG46" i="19"/>
  <c r="CF46" i="19"/>
  <c r="CE46" i="19"/>
  <c r="CD46" i="19"/>
  <c r="CC46" i="19"/>
  <c r="CB46" i="19"/>
  <c r="CA46" i="19"/>
  <c r="BZ46" i="19"/>
  <c r="BY46" i="19"/>
  <c r="BX46" i="19"/>
  <c r="BW46" i="19"/>
  <c r="BV46" i="19"/>
  <c r="BU46" i="19"/>
  <c r="BT46" i="19"/>
  <c r="BS46" i="19"/>
  <c r="BR46" i="19"/>
  <c r="CY45" i="19"/>
  <c r="CX45" i="19"/>
  <c r="CW45" i="19"/>
  <c r="CV45" i="19"/>
  <c r="CU45" i="19"/>
  <c r="CT45" i="19"/>
  <c r="CS45" i="19"/>
  <c r="CR45" i="19"/>
  <c r="CQ45" i="19"/>
  <c r="CP45" i="19"/>
  <c r="CO45" i="19"/>
  <c r="CN45" i="19"/>
  <c r="CM45" i="19"/>
  <c r="CL45" i="19"/>
  <c r="CK45" i="19"/>
  <c r="CJ45" i="19"/>
  <c r="CG45" i="19"/>
  <c r="CF45" i="19"/>
  <c r="CE45" i="19"/>
  <c r="CD45" i="19"/>
  <c r="CC45" i="19"/>
  <c r="CB45" i="19"/>
  <c r="CA45" i="19"/>
  <c r="BZ45" i="19"/>
  <c r="BY45" i="19"/>
  <c r="BX45" i="19"/>
  <c r="BW45" i="19"/>
  <c r="BV45" i="19"/>
  <c r="BU45" i="19"/>
  <c r="BT45" i="19"/>
  <c r="BS45" i="19"/>
  <c r="BR45" i="19"/>
  <c r="CY44" i="19"/>
  <c r="CX44" i="19"/>
  <c r="CW44" i="19"/>
  <c r="CV44" i="19"/>
  <c r="CU44" i="19"/>
  <c r="CT44" i="19"/>
  <c r="CS44" i="19"/>
  <c r="CR44" i="19"/>
  <c r="CQ44" i="19"/>
  <c r="CP44" i="19"/>
  <c r="CO44" i="19"/>
  <c r="CN44" i="19"/>
  <c r="CM44" i="19"/>
  <c r="CL44" i="19"/>
  <c r="CK44" i="19"/>
  <c r="CJ44" i="19"/>
  <c r="CG44" i="19"/>
  <c r="CF44" i="19"/>
  <c r="CE44" i="19"/>
  <c r="CD44" i="19"/>
  <c r="CC44" i="19"/>
  <c r="CB44" i="19"/>
  <c r="CA44" i="19"/>
  <c r="BZ44" i="19"/>
  <c r="BY44" i="19"/>
  <c r="BX44" i="19"/>
  <c r="BW44" i="19"/>
  <c r="BV44" i="19"/>
  <c r="BU44" i="19"/>
  <c r="BT44" i="19"/>
  <c r="BS44" i="19"/>
  <c r="BR44" i="19"/>
  <c r="CY43" i="19"/>
  <c r="CX43" i="19"/>
  <c r="CW43" i="19"/>
  <c r="CV43" i="19"/>
  <c r="CU43" i="19"/>
  <c r="CT43" i="19"/>
  <c r="CS43" i="19"/>
  <c r="CR43" i="19"/>
  <c r="CQ43" i="19"/>
  <c r="CP43" i="19"/>
  <c r="CO43" i="19"/>
  <c r="CN43" i="19"/>
  <c r="CM43" i="19"/>
  <c r="CL43" i="19"/>
  <c r="CK43" i="19"/>
  <c r="CJ43" i="19"/>
  <c r="CG43" i="19"/>
  <c r="CF43" i="19"/>
  <c r="CE43" i="19"/>
  <c r="CD43" i="19"/>
  <c r="CC43" i="19"/>
  <c r="CB43" i="19"/>
  <c r="CA43" i="19"/>
  <c r="BZ43" i="19"/>
  <c r="BY43" i="19"/>
  <c r="BX43" i="19"/>
  <c r="BW43" i="19"/>
  <c r="BV43" i="19"/>
  <c r="BU43" i="19"/>
  <c r="BT43" i="19"/>
  <c r="BS43" i="19"/>
  <c r="BR43" i="19"/>
  <c r="CY42" i="19"/>
  <c r="CX42" i="19"/>
  <c r="CW42" i="19"/>
  <c r="CV42" i="19"/>
  <c r="CU42" i="19"/>
  <c r="CT42" i="19"/>
  <c r="CS42" i="19"/>
  <c r="CR42" i="19"/>
  <c r="CQ42" i="19"/>
  <c r="CP42" i="19"/>
  <c r="CO42" i="19"/>
  <c r="CN42" i="19"/>
  <c r="CM42" i="19"/>
  <c r="CL42" i="19"/>
  <c r="CK42" i="19"/>
  <c r="CJ42" i="19"/>
  <c r="CG42" i="19"/>
  <c r="CF42" i="19"/>
  <c r="CE42" i="19"/>
  <c r="CD42" i="19"/>
  <c r="CC42" i="19"/>
  <c r="CB42" i="19"/>
  <c r="CA42" i="19"/>
  <c r="BZ42" i="19"/>
  <c r="BY42" i="19"/>
  <c r="BX42" i="19"/>
  <c r="BW42" i="19"/>
  <c r="BV42" i="19"/>
  <c r="BU42" i="19"/>
  <c r="BT42" i="19"/>
  <c r="BS42" i="19"/>
  <c r="BR42" i="19"/>
  <c r="CY41" i="19"/>
  <c r="CX41" i="19"/>
  <c r="CW41" i="19"/>
  <c r="CV41" i="19"/>
  <c r="CU41" i="19"/>
  <c r="CT41" i="19"/>
  <c r="CS41" i="19"/>
  <c r="CR41" i="19"/>
  <c r="CQ41" i="19"/>
  <c r="CP41" i="19"/>
  <c r="CO41" i="19"/>
  <c r="CN41" i="19"/>
  <c r="CM41" i="19"/>
  <c r="CL41" i="19"/>
  <c r="CK41" i="19"/>
  <c r="CJ41" i="19"/>
  <c r="CG41" i="19"/>
  <c r="CF41" i="19"/>
  <c r="CE41" i="19"/>
  <c r="CD41" i="19"/>
  <c r="CC41" i="19"/>
  <c r="CB41" i="19"/>
  <c r="CA41" i="19"/>
  <c r="BZ41" i="19"/>
  <c r="BY41" i="19"/>
  <c r="BX41" i="19"/>
  <c r="BW41" i="19"/>
  <c r="BV41" i="19"/>
  <c r="BU41" i="19"/>
  <c r="BT41" i="19"/>
  <c r="BS41" i="19"/>
  <c r="BR41" i="19"/>
  <c r="CY40" i="19"/>
  <c r="CX40" i="19"/>
  <c r="CW40" i="19"/>
  <c r="CV40" i="19"/>
  <c r="CU40" i="19"/>
  <c r="CT40" i="19"/>
  <c r="CS40" i="19"/>
  <c r="CR40" i="19"/>
  <c r="CQ40" i="19"/>
  <c r="CP40" i="19"/>
  <c r="CO40" i="19"/>
  <c r="CN40" i="19"/>
  <c r="CM40" i="19"/>
  <c r="CL40" i="19"/>
  <c r="CK40" i="19"/>
  <c r="CJ40" i="19"/>
  <c r="CG40" i="19"/>
  <c r="CF40" i="19"/>
  <c r="CE40" i="19"/>
  <c r="CD40" i="19"/>
  <c r="CC40" i="19"/>
  <c r="CB40" i="19"/>
  <c r="CA40" i="19"/>
  <c r="BZ40" i="19"/>
  <c r="BY40" i="19"/>
  <c r="BX40" i="19"/>
  <c r="BW40" i="19"/>
  <c r="BV40" i="19"/>
  <c r="BU40" i="19"/>
  <c r="BT40" i="19"/>
  <c r="BS40" i="19"/>
  <c r="BR40" i="19"/>
  <c r="CY39" i="19"/>
  <c r="CX39" i="19"/>
  <c r="CW39" i="19"/>
  <c r="CV39" i="19"/>
  <c r="CU39" i="19"/>
  <c r="CT39" i="19"/>
  <c r="CS39" i="19"/>
  <c r="CR39" i="19"/>
  <c r="CQ39" i="19"/>
  <c r="CP39" i="19"/>
  <c r="CO39" i="19"/>
  <c r="CN39" i="19"/>
  <c r="CN112" i="19" s="1"/>
  <c r="CM39" i="19"/>
  <c r="CL39" i="19"/>
  <c r="CK39" i="19"/>
  <c r="CJ39" i="19"/>
  <c r="CG39" i="19"/>
  <c r="CF39" i="19"/>
  <c r="CE39" i="19"/>
  <c r="CD39" i="19"/>
  <c r="CC39" i="19"/>
  <c r="CB39" i="19"/>
  <c r="CA39" i="19"/>
  <c r="BZ39" i="19"/>
  <c r="BZ112" i="19" s="1"/>
  <c r="BY39" i="19"/>
  <c r="BX39" i="19"/>
  <c r="BW39" i="19"/>
  <c r="BV39" i="19"/>
  <c r="BU39" i="19"/>
  <c r="BT39" i="19"/>
  <c r="BS39" i="19"/>
  <c r="BR39" i="19"/>
  <c r="BG33" i="19"/>
  <c r="BF33" i="19"/>
  <c r="BE33" i="19"/>
  <c r="BD33"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BN32" i="19"/>
  <c r="BM32" i="19"/>
  <c r="BL32" i="19"/>
  <c r="BK32" i="19"/>
  <c r="BJ32" i="19"/>
  <c r="BI32" i="19"/>
  <c r="BH32" i="19"/>
  <c r="BG32" i="19"/>
  <c r="BF32" i="19"/>
  <c r="BE32" i="19"/>
  <c r="BD32"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Y31" i="19"/>
  <c r="CX31" i="19"/>
  <c r="CW31" i="19"/>
  <c r="CV31" i="19"/>
  <c r="CU31" i="19"/>
  <c r="CT31" i="19"/>
  <c r="CS31" i="19"/>
  <c r="CR31" i="19"/>
  <c r="CQ31" i="19"/>
  <c r="CP31" i="19"/>
  <c r="CO31" i="19"/>
  <c r="CN31" i="19"/>
  <c r="CM31" i="19"/>
  <c r="CL31" i="19"/>
  <c r="CK31" i="19"/>
  <c r="CJ31" i="19"/>
  <c r="CG31" i="19"/>
  <c r="CF31" i="19"/>
  <c r="CE31" i="19"/>
  <c r="CD31" i="19"/>
  <c r="CC31" i="19"/>
  <c r="CB31" i="19"/>
  <c r="CA31" i="19"/>
  <c r="BZ31" i="19"/>
  <c r="BY31" i="19"/>
  <c r="BX31" i="19"/>
  <c r="BW31" i="19"/>
  <c r="BV31" i="19"/>
  <c r="BU31" i="19"/>
  <c r="BT31" i="19"/>
  <c r="BS31" i="19"/>
  <c r="BR31" i="19"/>
  <c r="CY30" i="19"/>
  <c r="CX30" i="19"/>
  <c r="CW30" i="19"/>
  <c r="CV30" i="19"/>
  <c r="CU30" i="19"/>
  <c r="CT30" i="19"/>
  <c r="CS30" i="19"/>
  <c r="CR30" i="19"/>
  <c r="CQ30" i="19"/>
  <c r="CP30" i="19"/>
  <c r="CO30" i="19"/>
  <c r="CN30" i="19"/>
  <c r="CM30" i="19"/>
  <c r="CL30" i="19"/>
  <c r="CK30" i="19"/>
  <c r="CJ30" i="19"/>
  <c r="CG30" i="19"/>
  <c r="CF30" i="19"/>
  <c r="CE30" i="19"/>
  <c r="CD30" i="19"/>
  <c r="CC30" i="19"/>
  <c r="CB30" i="19"/>
  <c r="CA30" i="19"/>
  <c r="BZ30" i="19"/>
  <c r="BY30" i="19"/>
  <c r="BX30" i="19"/>
  <c r="BW30" i="19"/>
  <c r="BV30" i="19"/>
  <c r="BU30" i="19"/>
  <c r="BT30" i="19"/>
  <c r="BS30" i="19"/>
  <c r="BR30" i="19"/>
  <c r="CY29" i="19"/>
  <c r="CX29" i="19"/>
  <c r="CW29" i="19"/>
  <c r="CV29" i="19"/>
  <c r="CU29" i="19"/>
  <c r="CT29" i="19"/>
  <c r="CS29" i="19"/>
  <c r="CR29" i="19"/>
  <c r="CQ29" i="19"/>
  <c r="CP29" i="19"/>
  <c r="CO29" i="19"/>
  <c r="CN29" i="19"/>
  <c r="CM29" i="19"/>
  <c r="CL29" i="19"/>
  <c r="CK29" i="19"/>
  <c r="CJ29" i="19"/>
  <c r="CG29" i="19"/>
  <c r="CF29" i="19"/>
  <c r="CE29" i="19"/>
  <c r="CD29" i="19"/>
  <c r="CC29" i="19"/>
  <c r="CB29" i="19"/>
  <c r="CA29" i="19"/>
  <c r="BZ29" i="19"/>
  <c r="BY29" i="19"/>
  <c r="BX29" i="19"/>
  <c r="BW29" i="19"/>
  <c r="BV29" i="19"/>
  <c r="BU29" i="19"/>
  <c r="BT29" i="19"/>
  <c r="BS29" i="19"/>
  <c r="BR29" i="19"/>
  <c r="CY28" i="19"/>
  <c r="CX28" i="19"/>
  <c r="CW28" i="19"/>
  <c r="CV28" i="19"/>
  <c r="CU28" i="19"/>
  <c r="CT28" i="19"/>
  <c r="CS28" i="19"/>
  <c r="CR28" i="19"/>
  <c r="CQ28" i="19"/>
  <c r="CP28" i="19"/>
  <c r="CO28" i="19"/>
  <c r="CN28" i="19"/>
  <c r="CM28" i="19"/>
  <c r="CL28" i="19"/>
  <c r="CK28" i="19"/>
  <c r="CJ28" i="19"/>
  <c r="CG28" i="19"/>
  <c r="CF28" i="19"/>
  <c r="CE28" i="19"/>
  <c r="CD28" i="19"/>
  <c r="CC28" i="19"/>
  <c r="CB28" i="19"/>
  <c r="CA28" i="19"/>
  <c r="BZ28" i="19"/>
  <c r="BY28" i="19"/>
  <c r="BX28" i="19"/>
  <c r="BW28" i="19"/>
  <c r="BV28" i="19"/>
  <c r="BU28" i="19"/>
  <c r="BT28" i="19"/>
  <c r="BS28" i="19"/>
  <c r="BR28" i="19"/>
  <c r="CY27" i="19"/>
  <c r="CX27" i="19"/>
  <c r="CW27" i="19"/>
  <c r="CV27" i="19"/>
  <c r="CU27" i="19"/>
  <c r="CT27" i="19"/>
  <c r="CS27" i="19"/>
  <c r="CR27" i="19"/>
  <c r="CQ27" i="19"/>
  <c r="CP27" i="19"/>
  <c r="CO27" i="19"/>
  <c r="CN27" i="19"/>
  <c r="CM27" i="19"/>
  <c r="CL27" i="19"/>
  <c r="CK27" i="19"/>
  <c r="CJ27" i="19"/>
  <c r="CG27" i="19"/>
  <c r="CF27" i="19"/>
  <c r="CE27" i="19"/>
  <c r="CD27" i="19"/>
  <c r="CC27" i="19"/>
  <c r="CB27" i="19"/>
  <c r="CA27" i="19"/>
  <c r="BZ27" i="19"/>
  <c r="BY27" i="19"/>
  <c r="BX27" i="19"/>
  <c r="BW27" i="19"/>
  <c r="BV27" i="19"/>
  <c r="BU27" i="19"/>
  <c r="BT27" i="19"/>
  <c r="BS27" i="19"/>
  <c r="BR27" i="19"/>
  <c r="CY26" i="19"/>
  <c r="CX26" i="19"/>
  <c r="CW26" i="19"/>
  <c r="CV26" i="19"/>
  <c r="CU26" i="19"/>
  <c r="CT26" i="19"/>
  <c r="CS26" i="19"/>
  <c r="CR26" i="19"/>
  <c r="CQ26" i="19"/>
  <c r="CP26" i="19"/>
  <c r="CO26" i="19"/>
  <c r="CN26" i="19"/>
  <c r="CM26" i="19"/>
  <c r="CL26" i="19"/>
  <c r="CK26" i="19"/>
  <c r="CJ26" i="19"/>
  <c r="CG26" i="19"/>
  <c r="CF26" i="19"/>
  <c r="CE26" i="19"/>
  <c r="CD26" i="19"/>
  <c r="CC26" i="19"/>
  <c r="CB26" i="19"/>
  <c r="CA26" i="19"/>
  <c r="BZ26" i="19"/>
  <c r="BY26" i="19"/>
  <c r="BX26" i="19"/>
  <c r="BW26" i="19"/>
  <c r="BV26" i="19"/>
  <c r="BU26" i="19"/>
  <c r="BT26" i="19"/>
  <c r="BS26" i="19"/>
  <c r="BR26" i="19"/>
  <c r="CY25" i="19"/>
  <c r="CX25" i="19"/>
  <c r="CW25" i="19"/>
  <c r="CV25" i="19"/>
  <c r="CU25" i="19"/>
  <c r="CT25" i="19"/>
  <c r="CS25" i="19"/>
  <c r="CR25" i="19"/>
  <c r="CQ25" i="19"/>
  <c r="CP25" i="19"/>
  <c r="CO25" i="19"/>
  <c r="CN25" i="19"/>
  <c r="CM25" i="19"/>
  <c r="CL25" i="19"/>
  <c r="CK25" i="19"/>
  <c r="CJ25" i="19"/>
  <c r="CG25" i="19"/>
  <c r="CF25" i="19"/>
  <c r="CE25" i="19"/>
  <c r="CD25" i="19"/>
  <c r="CC25" i="19"/>
  <c r="CB25" i="19"/>
  <c r="CA25" i="19"/>
  <c r="BZ25" i="19"/>
  <c r="BY25" i="19"/>
  <c r="BX25" i="19"/>
  <c r="BW25" i="19"/>
  <c r="BV25" i="19"/>
  <c r="BU25" i="19"/>
  <c r="BT25" i="19"/>
  <c r="BS25" i="19"/>
  <c r="BR25" i="19"/>
  <c r="CY24" i="19"/>
  <c r="CX24" i="19"/>
  <c r="CW24" i="19"/>
  <c r="CV24" i="19"/>
  <c r="CU24" i="19"/>
  <c r="CT24" i="19"/>
  <c r="CS24" i="19"/>
  <c r="CR24" i="19"/>
  <c r="CQ24" i="19"/>
  <c r="CP24" i="19"/>
  <c r="CO24" i="19"/>
  <c r="CN24" i="19"/>
  <c r="CM24" i="19"/>
  <c r="CL24" i="19"/>
  <c r="CK24" i="19"/>
  <c r="CJ24" i="19"/>
  <c r="CG24" i="19"/>
  <c r="CF24" i="19"/>
  <c r="CE24" i="19"/>
  <c r="CD24" i="19"/>
  <c r="CC24" i="19"/>
  <c r="CB24" i="19"/>
  <c r="CA24" i="19"/>
  <c r="BZ24" i="19"/>
  <c r="BY24" i="19"/>
  <c r="BX24" i="19"/>
  <c r="BW24" i="19"/>
  <c r="BV24" i="19"/>
  <c r="BU24" i="19"/>
  <c r="BT24" i="19"/>
  <c r="BS24" i="19"/>
  <c r="BR24" i="19"/>
  <c r="CY23" i="19"/>
  <c r="CX23" i="19"/>
  <c r="CW23" i="19"/>
  <c r="CV23" i="19"/>
  <c r="CU23" i="19"/>
  <c r="CT23" i="19"/>
  <c r="CS23" i="19"/>
  <c r="CR23" i="19"/>
  <c r="CQ23" i="19"/>
  <c r="CP23" i="19"/>
  <c r="CO23" i="19"/>
  <c r="CN23" i="19"/>
  <c r="CM23" i="19"/>
  <c r="CL23" i="19"/>
  <c r="CK23" i="19"/>
  <c r="CJ23" i="19"/>
  <c r="CG23" i="19"/>
  <c r="CF23" i="19"/>
  <c r="CE23" i="19"/>
  <c r="CD23" i="19"/>
  <c r="CC23" i="19"/>
  <c r="CB23" i="19"/>
  <c r="CA23" i="19"/>
  <c r="BZ23" i="19"/>
  <c r="BY23" i="19"/>
  <c r="BX23" i="19"/>
  <c r="BW23" i="19"/>
  <c r="BV23" i="19"/>
  <c r="BU23" i="19"/>
  <c r="BT23" i="19"/>
  <c r="BS23" i="19"/>
  <c r="BR23" i="19"/>
  <c r="CY22" i="19"/>
  <c r="CX22" i="19"/>
  <c r="CW22" i="19"/>
  <c r="CV22" i="19"/>
  <c r="CU22" i="19"/>
  <c r="CT22" i="19"/>
  <c r="CS22" i="19"/>
  <c r="CR22" i="19"/>
  <c r="CQ22" i="19"/>
  <c r="CP22" i="19"/>
  <c r="CO22" i="19"/>
  <c r="CN22" i="19"/>
  <c r="CM22" i="19"/>
  <c r="CL22" i="19"/>
  <c r="CK22" i="19"/>
  <c r="CJ22" i="19"/>
  <c r="CG22" i="19"/>
  <c r="CF22" i="19"/>
  <c r="CE22" i="19"/>
  <c r="CD22" i="19"/>
  <c r="CC22" i="19"/>
  <c r="CB22" i="19"/>
  <c r="CA22" i="19"/>
  <c r="BZ22" i="19"/>
  <c r="BY22" i="19"/>
  <c r="BX22" i="19"/>
  <c r="BW22" i="19"/>
  <c r="BV22" i="19"/>
  <c r="BU22" i="19"/>
  <c r="BT22" i="19"/>
  <c r="BS22" i="19"/>
  <c r="BR22" i="19"/>
  <c r="CY21" i="19"/>
  <c r="CX21" i="19"/>
  <c r="CW21" i="19"/>
  <c r="CV21" i="19"/>
  <c r="CU21" i="19"/>
  <c r="CT21" i="19"/>
  <c r="CS21" i="19"/>
  <c r="CR21" i="19"/>
  <c r="CQ21" i="19"/>
  <c r="CP21" i="19"/>
  <c r="CO21" i="19"/>
  <c r="CN21" i="19"/>
  <c r="CM21" i="19"/>
  <c r="CL21" i="19"/>
  <c r="CK21" i="19"/>
  <c r="CJ21" i="19"/>
  <c r="CG21" i="19"/>
  <c r="CF21" i="19"/>
  <c r="CE21" i="19"/>
  <c r="CD21" i="19"/>
  <c r="CC21" i="19"/>
  <c r="CB21" i="19"/>
  <c r="CA21" i="19"/>
  <c r="BZ21" i="19"/>
  <c r="BY21" i="19"/>
  <c r="BX21" i="19"/>
  <c r="BW21" i="19"/>
  <c r="BV21" i="19"/>
  <c r="BU21" i="19"/>
  <c r="BT21" i="19"/>
  <c r="BS21" i="19"/>
  <c r="BR21" i="19"/>
  <c r="CY20" i="19"/>
  <c r="CX20" i="19"/>
  <c r="CW20" i="19"/>
  <c r="CV20" i="19"/>
  <c r="CU20" i="19"/>
  <c r="CT20" i="19"/>
  <c r="CS20" i="19"/>
  <c r="CR20" i="19"/>
  <c r="CQ20" i="19"/>
  <c r="CP20" i="19"/>
  <c r="CO20" i="19"/>
  <c r="CN20" i="19"/>
  <c r="CM20" i="19"/>
  <c r="CL20" i="19"/>
  <c r="CK20" i="19"/>
  <c r="CJ20" i="19"/>
  <c r="CG20" i="19"/>
  <c r="CF20" i="19"/>
  <c r="CE20" i="19"/>
  <c r="CD20" i="19"/>
  <c r="CC20" i="19"/>
  <c r="CB20" i="19"/>
  <c r="CA20" i="19"/>
  <c r="BZ20" i="19"/>
  <c r="BY20" i="19"/>
  <c r="BX20" i="19"/>
  <c r="BW20" i="19"/>
  <c r="BV20" i="19"/>
  <c r="BU20" i="19"/>
  <c r="BT20" i="19"/>
  <c r="BS20" i="19"/>
  <c r="BR20" i="19"/>
  <c r="CY19" i="19"/>
  <c r="CX19" i="19"/>
  <c r="CW19" i="19"/>
  <c r="CV19" i="19"/>
  <c r="CU19" i="19"/>
  <c r="CT19" i="19"/>
  <c r="CS19" i="19"/>
  <c r="CR19" i="19"/>
  <c r="CQ19" i="19"/>
  <c r="CP19" i="19"/>
  <c r="CO19" i="19"/>
  <c r="CN19" i="19"/>
  <c r="CM19" i="19"/>
  <c r="CL19" i="19"/>
  <c r="CK19" i="19"/>
  <c r="CJ19" i="19"/>
  <c r="CG19" i="19"/>
  <c r="CF19" i="19"/>
  <c r="CE19" i="19"/>
  <c r="CD19" i="19"/>
  <c r="CC19" i="19"/>
  <c r="CB19" i="19"/>
  <c r="CA19" i="19"/>
  <c r="BZ19" i="19"/>
  <c r="BY19" i="19"/>
  <c r="BX19" i="19"/>
  <c r="BW19" i="19"/>
  <c r="BV19" i="19"/>
  <c r="BU19" i="19"/>
  <c r="BT19" i="19"/>
  <c r="BS19" i="19"/>
  <c r="BR19" i="19"/>
  <c r="CY18" i="19"/>
  <c r="CX18" i="19"/>
  <c r="CW18" i="19"/>
  <c r="CV18" i="19"/>
  <c r="CU18" i="19"/>
  <c r="CT18" i="19"/>
  <c r="CS18" i="19"/>
  <c r="CR18" i="19"/>
  <c r="CQ18" i="19"/>
  <c r="CP18" i="19"/>
  <c r="CO18" i="19"/>
  <c r="CN18" i="19"/>
  <c r="CM18" i="19"/>
  <c r="CL18" i="19"/>
  <c r="CK18" i="19"/>
  <c r="CJ18" i="19"/>
  <c r="CG18" i="19"/>
  <c r="CF18" i="19"/>
  <c r="CE18" i="19"/>
  <c r="CD18" i="19"/>
  <c r="CC18" i="19"/>
  <c r="CB18" i="19"/>
  <c r="CA18" i="19"/>
  <c r="BZ18" i="19"/>
  <c r="BY18" i="19"/>
  <c r="BX18" i="19"/>
  <c r="BW18" i="19"/>
  <c r="BV18" i="19"/>
  <c r="BU18" i="19"/>
  <c r="BT18" i="19"/>
  <c r="BS18" i="19"/>
  <c r="BR18" i="19"/>
  <c r="CY17" i="19"/>
  <c r="CX17" i="19"/>
  <c r="CW17" i="19"/>
  <c r="CV17" i="19"/>
  <c r="CU17" i="19"/>
  <c r="CT17" i="19"/>
  <c r="CS17" i="19"/>
  <c r="CR17" i="19"/>
  <c r="CQ17" i="19"/>
  <c r="CP17" i="19"/>
  <c r="CO17" i="19"/>
  <c r="CN17" i="19"/>
  <c r="CM17" i="19"/>
  <c r="CL17" i="19"/>
  <c r="CK17" i="19"/>
  <c r="CJ17" i="19"/>
  <c r="CG17" i="19"/>
  <c r="CF17" i="19"/>
  <c r="CE17" i="19"/>
  <c r="CD17" i="19"/>
  <c r="CC17" i="19"/>
  <c r="CB17" i="19"/>
  <c r="CA17" i="19"/>
  <c r="BZ17" i="19"/>
  <c r="BY17" i="19"/>
  <c r="BX17" i="19"/>
  <c r="BW17" i="19"/>
  <c r="BV17" i="19"/>
  <c r="BU17" i="19"/>
  <c r="BT17" i="19"/>
  <c r="BS17" i="19"/>
  <c r="BR17" i="19"/>
  <c r="CY16" i="19"/>
  <c r="CX16" i="19"/>
  <c r="CW16" i="19"/>
  <c r="CV16" i="19"/>
  <c r="CU16" i="19"/>
  <c r="CT16" i="19"/>
  <c r="CS16" i="19"/>
  <c r="CR16" i="19"/>
  <c r="CQ16" i="19"/>
  <c r="CP16" i="19"/>
  <c r="CO16" i="19"/>
  <c r="CN16" i="19"/>
  <c r="CM16" i="19"/>
  <c r="CL16" i="19"/>
  <c r="CK16" i="19"/>
  <c r="CJ16" i="19"/>
  <c r="CG16" i="19"/>
  <c r="CF16" i="19"/>
  <c r="CE16" i="19"/>
  <c r="CD16" i="19"/>
  <c r="CC16" i="19"/>
  <c r="CB16" i="19"/>
  <c r="CA16" i="19"/>
  <c r="BZ16" i="19"/>
  <c r="BY16" i="19"/>
  <c r="BX16" i="19"/>
  <c r="BW16" i="19"/>
  <c r="BV16" i="19"/>
  <c r="BU16" i="19"/>
  <c r="BT16" i="19"/>
  <c r="BS16" i="19"/>
  <c r="BR16" i="19"/>
  <c r="CY15" i="19"/>
  <c r="CX15" i="19"/>
  <c r="CW15" i="19"/>
  <c r="CV15" i="19"/>
  <c r="CU15" i="19"/>
  <c r="CT15" i="19"/>
  <c r="CS15" i="19"/>
  <c r="CR15" i="19"/>
  <c r="CQ15" i="19"/>
  <c r="CP15" i="19"/>
  <c r="CO15" i="19"/>
  <c r="CN15" i="19"/>
  <c r="CM15" i="19"/>
  <c r="CL15" i="19"/>
  <c r="CK15" i="19"/>
  <c r="CJ15" i="19"/>
  <c r="CG15" i="19"/>
  <c r="CF15" i="19"/>
  <c r="CE15" i="19"/>
  <c r="CD15" i="19"/>
  <c r="CC15" i="19"/>
  <c r="CB15" i="19"/>
  <c r="CA15" i="19"/>
  <c r="BZ15" i="19"/>
  <c r="BY15" i="19"/>
  <c r="BX15" i="19"/>
  <c r="BW15" i="19"/>
  <c r="BV15" i="19"/>
  <c r="BU15" i="19"/>
  <c r="BT15" i="19"/>
  <c r="BS15" i="19"/>
  <c r="BR15" i="19"/>
  <c r="CY14" i="19"/>
  <c r="CX14" i="19"/>
  <c r="CW14" i="19"/>
  <c r="CV14" i="19"/>
  <c r="CU14" i="19"/>
  <c r="CT14" i="19"/>
  <c r="CS14" i="19"/>
  <c r="CR14" i="19"/>
  <c r="CQ14" i="19"/>
  <c r="CP14" i="19"/>
  <c r="CO14" i="19"/>
  <c r="CN14" i="19"/>
  <c r="CM14" i="19"/>
  <c r="CL14" i="19"/>
  <c r="CK14" i="19"/>
  <c r="CJ14" i="19"/>
  <c r="CG14" i="19"/>
  <c r="CF14" i="19"/>
  <c r="CE14" i="19"/>
  <c r="CD14" i="19"/>
  <c r="CC14" i="19"/>
  <c r="CB14" i="19"/>
  <c r="CA14" i="19"/>
  <c r="BZ14" i="19"/>
  <c r="BY14" i="19"/>
  <c r="BX14" i="19"/>
  <c r="BW14" i="19"/>
  <c r="BV14" i="19"/>
  <c r="BU14" i="19"/>
  <c r="BT14" i="19"/>
  <c r="BS14" i="19"/>
  <c r="BR14" i="19"/>
  <c r="CY13" i="19"/>
  <c r="CX13" i="19"/>
  <c r="CW13" i="19"/>
  <c r="CV13" i="19"/>
  <c r="CU13" i="19"/>
  <c r="CT13" i="19"/>
  <c r="CS13" i="19"/>
  <c r="CR13" i="19"/>
  <c r="CQ13" i="19"/>
  <c r="CP13" i="19"/>
  <c r="CO13" i="19"/>
  <c r="CN13" i="19"/>
  <c r="CM13" i="19"/>
  <c r="CL13" i="19"/>
  <c r="CK13" i="19"/>
  <c r="CJ13" i="19"/>
  <c r="CG13" i="19"/>
  <c r="CF13" i="19"/>
  <c r="CE13" i="19"/>
  <c r="CD13" i="19"/>
  <c r="CC13" i="19"/>
  <c r="CB13" i="19"/>
  <c r="CA13" i="19"/>
  <c r="BZ13" i="19"/>
  <c r="BY13" i="19"/>
  <c r="BX13" i="19"/>
  <c r="BW13" i="19"/>
  <c r="BV13" i="19"/>
  <c r="BU13" i="19"/>
  <c r="BT13" i="19"/>
  <c r="BS13" i="19"/>
  <c r="BR13" i="19"/>
  <c r="CY12" i="19"/>
  <c r="CX12" i="19"/>
  <c r="CW12" i="19"/>
  <c r="CV12" i="19"/>
  <c r="CU12" i="19"/>
  <c r="CT12" i="19"/>
  <c r="CS12" i="19"/>
  <c r="CR12" i="19"/>
  <c r="CQ12" i="19"/>
  <c r="CP12" i="19"/>
  <c r="CO12" i="19"/>
  <c r="CN12" i="19"/>
  <c r="CM12" i="19"/>
  <c r="CL12" i="19"/>
  <c r="CK12" i="19"/>
  <c r="CJ12" i="19"/>
  <c r="CG12" i="19"/>
  <c r="CF12" i="19"/>
  <c r="CE12" i="19"/>
  <c r="CD12" i="19"/>
  <c r="CC12" i="19"/>
  <c r="CB12" i="19"/>
  <c r="CA12" i="19"/>
  <c r="BZ12" i="19"/>
  <c r="BY12" i="19"/>
  <c r="BX12" i="19"/>
  <c r="BW12" i="19"/>
  <c r="BV12" i="19"/>
  <c r="BU12" i="19"/>
  <c r="BT12" i="19"/>
  <c r="BS12" i="19"/>
  <c r="BR12" i="19"/>
  <c r="CY11" i="19"/>
  <c r="CX11" i="19"/>
  <c r="CW11" i="19"/>
  <c r="CV11" i="19"/>
  <c r="CU11" i="19"/>
  <c r="CT11" i="19"/>
  <c r="CS11" i="19"/>
  <c r="CR11" i="19"/>
  <c r="CQ11" i="19"/>
  <c r="CP11" i="19"/>
  <c r="CO11" i="19"/>
  <c r="CN11" i="19"/>
  <c r="CM11" i="19"/>
  <c r="CL11" i="19"/>
  <c r="CK11" i="19"/>
  <c r="CJ11" i="19"/>
  <c r="CG11" i="19"/>
  <c r="CF11" i="19"/>
  <c r="CE11" i="19"/>
  <c r="CD11" i="19"/>
  <c r="CC11" i="19"/>
  <c r="CB11" i="19"/>
  <c r="CA11" i="19"/>
  <c r="BZ11" i="19"/>
  <c r="BY11" i="19"/>
  <c r="BX11" i="19"/>
  <c r="BW11" i="19"/>
  <c r="BV11" i="19"/>
  <c r="BU11" i="19"/>
  <c r="BT11" i="19"/>
  <c r="BS11" i="19"/>
  <c r="BR11" i="19"/>
  <c r="CY10" i="19"/>
  <c r="CX10" i="19"/>
  <c r="CW10" i="19"/>
  <c r="CV10" i="19"/>
  <c r="CU10" i="19"/>
  <c r="CT10" i="19"/>
  <c r="CS10" i="19"/>
  <c r="CR10" i="19"/>
  <c r="CQ10" i="19"/>
  <c r="CP10" i="19"/>
  <c r="CO10" i="19"/>
  <c r="CN10" i="19"/>
  <c r="CM10" i="19"/>
  <c r="CL10" i="19"/>
  <c r="CK10" i="19"/>
  <c r="CJ10" i="19"/>
  <c r="CG10" i="19"/>
  <c r="CF10" i="19"/>
  <c r="CE10" i="19"/>
  <c r="CD10" i="19"/>
  <c r="CC10" i="19"/>
  <c r="CB10" i="19"/>
  <c r="CA10" i="19"/>
  <c r="BZ10" i="19"/>
  <c r="BY10" i="19"/>
  <c r="BX10" i="19"/>
  <c r="BW10" i="19"/>
  <c r="BV10" i="19"/>
  <c r="BU10" i="19"/>
  <c r="BT10" i="19"/>
  <c r="BS10" i="19"/>
  <c r="BR10" i="19"/>
  <c r="CY9" i="19"/>
  <c r="CX9" i="19"/>
  <c r="CW9" i="19"/>
  <c r="CV9" i="19"/>
  <c r="CU9" i="19"/>
  <c r="CT9" i="19"/>
  <c r="CS9" i="19"/>
  <c r="CR9" i="19"/>
  <c r="CQ9" i="19"/>
  <c r="CP9" i="19"/>
  <c r="CO9" i="19"/>
  <c r="CN9" i="19"/>
  <c r="CM9" i="19"/>
  <c r="CL9" i="19"/>
  <c r="CK9" i="19"/>
  <c r="CJ9" i="19"/>
  <c r="CG9" i="19"/>
  <c r="CF9" i="19"/>
  <c r="CE9" i="19"/>
  <c r="CD9" i="19"/>
  <c r="CC9" i="19"/>
  <c r="CB9" i="19"/>
  <c r="CA9" i="19"/>
  <c r="BZ9" i="19"/>
  <c r="BY9" i="19"/>
  <c r="BX9" i="19"/>
  <c r="BW9" i="19"/>
  <c r="BV9" i="19"/>
  <c r="BU9" i="19"/>
  <c r="BT9" i="19"/>
  <c r="BS9" i="19"/>
  <c r="BR9" i="19"/>
  <c r="AY7" i="17"/>
  <c r="AZ7" i="17"/>
  <c r="BA7" i="17"/>
  <c r="BC7" i="17"/>
  <c r="BD7" i="17"/>
  <c r="BE7" i="17"/>
  <c r="BE37" i="17" s="1"/>
  <c r="BF7" i="17"/>
  <c r="BG7" i="17"/>
  <c r="BH7" i="17"/>
  <c r="BI7" i="17"/>
  <c r="BJ7" i="17"/>
  <c r="BK7" i="17"/>
  <c r="BL7" i="17"/>
  <c r="BP7" i="17"/>
  <c r="BQ7" i="17"/>
  <c r="BR7" i="17"/>
  <c r="BS7" i="17"/>
  <c r="BT7" i="17"/>
  <c r="BT37" i="17" s="1"/>
  <c r="BU7" i="17"/>
  <c r="BV7" i="17"/>
  <c r="BW7" i="17"/>
  <c r="BX7" i="17"/>
  <c r="BY7" i="17"/>
  <c r="AY8" i="17"/>
  <c r="AZ8" i="17"/>
  <c r="BA8" i="17"/>
  <c r="BC8" i="17"/>
  <c r="BD8" i="17"/>
  <c r="BE8" i="17"/>
  <c r="BF8" i="17"/>
  <c r="BF37" i="17" s="1"/>
  <c r="BG8" i="17"/>
  <c r="BH8" i="17"/>
  <c r="BI8" i="17"/>
  <c r="BM8" i="17" s="1"/>
  <c r="BJ8" i="17"/>
  <c r="BK8" i="17"/>
  <c r="BL8" i="17"/>
  <c r="BP8" i="17"/>
  <c r="BQ8" i="17"/>
  <c r="BR8" i="17"/>
  <c r="BS8" i="17"/>
  <c r="BT8" i="17"/>
  <c r="BU8" i="17"/>
  <c r="BU37" i="17" s="1"/>
  <c r="BV8" i="17"/>
  <c r="BW8" i="17"/>
  <c r="BX8" i="17"/>
  <c r="BY8" i="17"/>
  <c r="AY9" i="17"/>
  <c r="AZ9" i="17"/>
  <c r="BA9" i="17"/>
  <c r="BC9" i="17"/>
  <c r="BD9" i="17"/>
  <c r="BE9" i="17"/>
  <c r="BF9" i="17"/>
  <c r="BG9" i="17"/>
  <c r="BG37" i="17" s="1"/>
  <c r="BH9" i="17"/>
  <c r="BI9" i="17"/>
  <c r="BJ9" i="17"/>
  <c r="BK9" i="17"/>
  <c r="BL9" i="17"/>
  <c r="BP9" i="17"/>
  <c r="BQ9" i="17"/>
  <c r="BR9" i="17"/>
  <c r="BS9" i="17"/>
  <c r="BT9" i="17"/>
  <c r="BU9" i="17"/>
  <c r="BV9" i="17"/>
  <c r="BV37" i="17" s="1"/>
  <c r="BW9" i="17"/>
  <c r="BX9" i="17"/>
  <c r="BY9" i="17"/>
  <c r="AY10" i="17"/>
  <c r="AZ10" i="17"/>
  <c r="BA10" i="17"/>
  <c r="BC10" i="17"/>
  <c r="BD10" i="17"/>
  <c r="BE10" i="17"/>
  <c r="BF10" i="17"/>
  <c r="BG10" i="17"/>
  <c r="BH10" i="17"/>
  <c r="BH117" i="17" s="1"/>
  <c r="BI10" i="17"/>
  <c r="BJ10" i="17"/>
  <c r="BK10" i="17"/>
  <c r="BL10" i="17"/>
  <c r="BP10" i="17"/>
  <c r="BQ10" i="17"/>
  <c r="BR10" i="17"/>
  <c r="BS10" i="17"/>
  <c r="BT10" i="17"/>
  <c r="BU10" i="17"/>
  <c r="BV10" i="17"/>
  <c r="BW10" i="17"/>
  <c r="BW116" i="17" s="1"/>
  <c r="BX10" i="17"/>
  <c r="BY10" i="17"/>
  <c r="AY11" i="17"/>
  <c r="AZ11" i="17"/>
  <c r="BA11" i="17"/>
  <c r="BC11" i="17"/>
  <c r="BD11" i="17"/>
  <c r="BE11" i="17"/>
  <c r="BF11" i="17"/>
  <c r="BG11" i="17"/>
  <c r="BH11" i="17"/>
  <c r="BI11" i="17"/>
  <c r="BM11" i="17" s="1"/>
  <c r="BJ11" i="17"/>
  <c r="BK11" i="17"/>
  <c r="BL11" i="17"/>
  <c r="BP11" i="17"/>
  <c r="BQ11" i="17"/>
  <c r="BR11" i="17"/>
  <c r="BS11" i="17"/>
  <c r="BT11" i="17"/>
  <c r="BU11" i="17"/>
  <c r="BV11" i="17"/>
  <c r="BW11" i="17"/>
  <c r="BX11" i="17"/>
  <c r="BX37" i="17" s="1"/>
  <c r="BY11" i="17"/>
  <c r="AY12" i="17"/>
  <c r="AZ12" i="17"/>
  <c r="BA12" i="17"/>
  <c r="BC12" i="17"/>
  <c r="BD12" i="17"/>
  <c r="BE12" i="17"/>
  <c r="BF12" i="17"/>
  <c r="BG12" i="17"/>
  <c r="BH12" i="17"/>
  <c r="BI12" i="17"/>
  <c r="BJ12" i="17"/>
  <c r="BJ38" i="17" s="1"/>
  <c r="BK12" i="17"/>
  <c r="BL12" i="17"/>
  <c r="BP12" i="17"/>
  <c r="BQ12" i="17"/>
  <c r="BR12" i="17"/>
  <c r="BS12" i="17"/>
  <c r="BT12" i="17"/>
  <c r="BU12" i="17"/>
  <c r="BV12" i="17"/>
  <c r="BW12" i="17"/>
  <c r="BX12" i="17"/>
  <c r="BY12" i="17"/>
  <c r="AY13" i="17"/>
  <c r="AZ13" i="17"/>
  <c r="BA13" i="17"/>
  <c r="BC13" i="17"/>
  <c r="BD13" i="17"/>
  <c r="BE13" i="17"/>
  <c r="BF13" i="17"/>
  <c r="BG13" i="17"/>
  <c r="BH13" i="17"/>
  <c r="BI13" i="17"/>
  <c r="BJ13" i="17"/>
  <c r="BK13" i="17"/>
  <c r="BL13" i="17"/>
  <c r="BP13" i="17"/>
  <c r="BQ13" i="17"/>
  <c r="BR13" i="17"/>
  <c r="BS13" i="17"/>
  <c r="BT13" i="17"/>
  <c r="BU13" i="17"/>
  <c r="BV13" i="17"/>
  <c r="BW13" i="17"/>
  <c r="BX13" i="17"/>
  <c r="BY13" i="17"/>
  <c r="AY14" i="17"/>
  <c r="AZ14" i="17"/>
  <c r="BA14" i="17"/>
  <c r="BC14" i="17"/>
  <c r="BD14" i="17"/>
  <c r="BE14" i="17"/>
  <c r="BF14" i="17"/>
  <c r="BG14" i="17"/>
  <c r="BH14" i="17"/>
  <c r="BI14" i="17"/>
  <c r="BJ14" i="17"/>
  <c r="BK14" i="17"/>
  <c r="BL14" i="17"/>
  <c r="BP14" i="17"/>
  <c r="BQ14" i="17"/>
  <c r="BR14" i="17"/>
  <c r="BS14" i="17"/>
  <c r="BT14" i="17"/>
  <c r="BU14" i="17"/>
  <c r="BV14" i="17"/>
  <c r="BW14" i="17"/>
  <c r="BX14" i="17"/>
  <c r="BY14" i="17"/>
  <c r="AY15" i="17"/>
  <c r="AZ15" i="17"/>
  <c r="BA15" i="17"/>
  <c r="BC15" i="17"/>
  <c r="BD15" i="17"/>
  <c r="BE15" i="17"/>
  <c r="BF15" i="17"/>
  <c r="BG15" i="17"/>
  <c r="BH15" i="17"/>
  <c r="BI15" i="17"/>
  <c r="BJ15" i="17"/>
  <c r="BK15" i="17"/>
  <c r="BL15" i="17"/>
  <c r="BP15" i="17"/>
  <c r="BP116" i="17" s="1"/>
  <c r="BQ15" i="17"/>
  <c r="BR15" i="17"/>
  <c r="BS15" i="17"/>
  <c r="BT15" i="17"/>
  <c r="BU15" i="17"/>
  <c r="BV15" i="17"/>
  <c r="BW15" i="17"/>
  <c r="BX15" i="17"/>
  <c r="BY15" i="17"/>
  <c r="AY16" i="17"/>
  <c r="AZ16" i="17"/>
  <c r="BA16" i="17"/>
  <c r="BA116" i="17" s="1"/>
  <c r="BC16" i="17"/>
  <c r="BD16" i="17"/>
  <c r="BE16" i="17"/>
  <c r="BF16" i="17"/>
  <c r="BG16" i="17"/>
  <c r="BH16" i="17"/>
  <c r="BI16" i="17"/>
  <c r="BJ16" i="17"/>
  <c r="BK16" i="17"/>
  <c r="BL16" i="17"/>
  <c r="BP16" i="17"/>
  <c r="BQ16" i="17"/>
  <c r="BQ116" i="17" s="1"/>
  <c r="BR16" i="17"/>
  <c r="BS16" i="17"/>
  <c r="BT16" i="17"/>
  <c r="BU16" i="17"/>
  <c r="BV16" i="17"/>
  <c r="BW16" i="17"/>
  <c r="BX16" i="17"/>
  <c r="BY16" i="17"/>
  <c r="AY17" i="17"/>
  <c r="AZ17" i="17"/>
  <c r="BA17" i="17"/>
  <c r="BC17" i="17"/>
  <c r="BC116" i="17" s="1"/>
  <c r="BD17" i="17"/>
  <c r="BE17" i="17"/>
  <c r="BF17" i="17"/>
  <c r="BG17" i="17"/>
  <c r="BH17" i="17"/>
  <c r="BI17" i="17"/>
  <c r="BJ17" i="17"/>
  <c r="BK17" i="17"/>
  <c r="BL17" i="17"/>
  <c r="BP17" i="17"/>
  <c r="BQ17" i="17"/>
  <c r="BR17" i="17"/>
  <c r="BR37" i="17" s="1"/>
  <c r="BS17" i="17"/>
  <c r="BT17" i="17"/>
  <c r="BU17" i="17"/>
  <c r="BV17" i="17"/>
  <c r="BW17" i="17"/>
  <c r="BX17" i="17"/>
  <c r="BY17" i="17"/>
  <c r="AY18" i="17"/>
  <c r="AZ18" i="17"/>
  <c r="BA18" i="17"/>
  <c r="BC18" i="17"/>
  <c r="BD18" i="17"/>
  <c r="BD37" i="17" s="1"/>
  <c r="BE18" i="17"/>
  <c r="BF18" i="17"/>
  <c r="BG18" i="17"/>
  <c r="BH18" i="17"/>
  <c r="BI18" i="17"/>
  <c r="BM18" i="17" s="1"/>
  <c r="BJ18" i="17"/>
  <c r="BK18" i="17"/>
  <c r="BL18" i="17"/>
  <c r="BP18" i="17"/>
  <c r="BQ18" i="17"/>
  <c r="BR18" i="17"/>
  <c r="BS18" i="17"/>
  <c r="BS37" i="17" s="1"/>
  <c r="BT18" i="17"/>
  <c r="BU18" i="17"/>
  <c r="BV18" i="17"/>
  <c r="BW18" i="17"/>
  <c r="BX18" i="17"/>
  <c r="BY18" i="17"/>
  <c r="AY19" i="17"/>
  <c r="AZ19" i="17"/>
  <c r="BA19" i="17"/>
  <c r="BC19" i="17"/>
  <c r="BD19" i="17"/>
  <c r="BE19" i="17"/>
  <c r="BF19" i="17"/>
  <c r="BG19" i="17"/>
  <c r="BH19" i="17"/>
  <c r="BI19" i="17"/>
  <c r="BJ19" i="17"/>
  <c r="BK19" i="17"/>
  <c r="BL19" i="17"/>
  <c r="BP19" i="17"/>
  <c r="BQ19" i="17"/>
  <c r="BR19" i="17"/>
  <c r="BS19" i="17"/>
  <c r="BT19" i="17"/>
  <c r="BU19" i="17"/>
  <c r="BV19" i="17"/>
  <c r="BW19" i="17"/>
  <c r="BX19" i="17"/>
  <c r="BY19" i="17"/>
  <c r="AY20" i="17"/>
  <c r="AZ20" i="17"/>
  <c r="BA20" i="17"/>
  <c r="BC20" i="17"/>
  <c r="BD20" i="17"/>
  <c r="BE20" i="17"/>
  <c r="BF20" i="17"/>
  <c r="BG20" i="17"/>
  <c r="BH20" i="17"/>
  <c r="BI20" i="17"/>
  <c r="BJ20" i="17"/>
  <c r="BK20" i="17"/>
  <c r="BL20" i="17"/>
  <c r="BP20" i="17"/>
  <c r="BQ20" i="17"/>
  <c r="BR20" i="17"/>
  <c r="BS20" i="17"/>
  <c r="BT20" i="17"/>
  <c r="BU20" i="17"/>
  <c r="BV20" i="17"/>
  <c r="BW20" i="17"/>
  <c r="BX20" i="17"/>
  <c r="BY20" i="17"/>
  <c r="AY21" i="17"/>
  <c r="AZ21" i="17"/>
  <c r="BA21" i="17"/>
  <c r="BC21" i="17"/>
  <c r="BD21" i="17"/>
  <c r="BE21" i="17"/>
  <c r="BF21" i="17"/>
  <c r="BG21" i="17"/>
  <c r="BH21" i="17"/>
  <c r="BI21" i="17"/>
  <c r="BJ21" i="17"/>
  <c r="BK21" i="17"/>
  <c r="BL21" i="17"/>
  <c r="BP21" i="17"/>
  <c r="BQ21" i="17"/>
  <c r="BR21" i="17"/>
  <c r="BS21" i="17"/>
  <c r="BT21" i="17"/>
  <c r="BU21" i="17"/>
  <c r="BV21" i="17"/>
  <c r="BW21" i="17"/>
  <c r="BX21" i="17"/>
  <c r="BY21" i="17"/>
  <c r="AY22" i="17"/>
  <c r="AZ22" i="17"/>
  <c r="BA22" i="17"/>
  <c r="BC22" i="17"/>
  <c r="BD22" i="17"/>
  <c r="BE22" i="17"/>
  <c r="BF22" i="17"/>
  <c r="BG22" i="17"/>
  <c r="BH22" i="17"/>
  <c r="BI22" i="17"/>
  <c r="BJ22" i="17"/>
  <c r="BK22" i="17"/>
  <c r="BL22" i="17"/>
  <c r="BP22" i="17"/>
  <c r="BQ22" i="17"/>
  <c r="BR22" i="17"/>
  <c r="BS22" i="17"/>
  <c r="BT22" i="17"/>
  <c r="BU22" i="17"/>
  <c r="BV22" i="17"/>
  <c r="BW22" i="17"/>
  <c r="BX22" i="17"/>
  <c r="BY22" i="17"/>
  <c r="AY23" i="17"/>
  <c r="AZ23" i="17"/>
  <c r="BA23" i="17"/>
  <c r="BC23" i="17"/>
  <c r="BD23" i="17"/>
  <c r="BE23" i="17"/>
  <c r="BF23" i="17"/>
  <c r="BG23" i="17"/>
  <c r="BH23" i="17"/>
  <c r="BI23" i="17"/>
  <c r="BM23" i="17" s="1"/>
  <c r="BJ23" i="17"/>
  <c r="BK23" i="17"/>
  <c r="BL23" i="17"/>
  <c r="BP23" i="17"/>
  <c r="BQ23" i="17"/>
  <c r="BR23" i="17"/>
  <c r="BS23" i="17"/>
  <c r="BT23" i="17"/>
  <c r="BU23" i="17"/>
  <c r="BV23" i="17"/>
  <c r="BW23" i="17"/>
  <c r="BX23" i="17"/>
  <c r="BY23" i="17"/>
  <c r="AY24" i="17"/>
  <c r="AZ24" i="17"/>
  <c r="BA24" i="17"/>
  <c r="BC24" i="17"/>
  <c r="BD24" i="17"/>
  <c r="BE24" i="17"/>
  <c r="BF24" i="17"/>
  <c r="BG24" i="17"/>
  <c r="BH24" i="17"/>
  <c r="BI24" i="17"/>
  <c r="BJ24" i="17"/>
  <c r="BK24" i="17"/>
  <c r="BL24" i="17"/>
  <c r="BP24" i="17"/>
  <c r="BQ24" i="17"/>
  <c r="BR24" i="17"/>
  <c r="BS24" i="17"/>
  <c r="BT24" i="17"/>
  <c r="BU24" i="17"/>
  <c r="BV24" i="17"/>
  <c r="BW24" i="17"/>
  <c r="BX24" i="17"/>
  <c r="BY24" i="17"/>
  <c r="AY25" i="17"/>
  <c r="AZ25" i="17"/>
  <c r="BA25" i="17"/>
  <c r="BC25" i="17"/>
  <c r="BD25" i="17"/>
  <c r="BE25" i="17"/>
  <c r="BF25" i="17"/>
  <c r="BG25" i="17"/>
  <c r="BH25" i="17"/>
  <c r="BI25" i="17"/>
  <c r="BJ25" i="17"/>
  <c r="BK25" i="17"/>
  <c r="BL25" i="17"/>
  <c r="BP25" i="17"/>
  <c r="BQ25" i="17"/>
  <c r="BR25" i="17"/>
  <c r="BS25" i="17"/>
  <c r="BT25" i="17"/>
  <c r="BU25" i="17"/>
  <c r="BV25" i="17"/>
  <c r="BW25" i="17"/>
  <c r="BX25" i="17"/>
  <c r="BY25" i="17"/>
  <c r="AY26" i="17"/>
  <c r="AZ26" i="17"/>
  <c r="BA26" i="17"/>
  <c r="BC26" i="17"/>
  <c r="BD26" i="17"/>
  <c r="BE26" i="17"/>
  <c r="BF26" i="17"/>
  <c r="BG26" i="17"/>
  <c r="BH26" i="17"/>
  <c r="BI26" i="17"/>
  <c r="BJ26" i="17"/>
  <c r="BK26" i="17"/>
  <c r="BL26" i="17"/>
  <c r="BP26" i="17"/>
  <c r="BQ26" i="17"/>
  <c r="BR26" i="17"/>
  <c r="BS26" i="17"/>
  <c r="BT26" i="17"/>
  <c r="BU26" i="17"/>
  <c r="BV26" i="17"/>
  <c r="BW26" i="17"/>
  <c r="BX26" i="17"/>
  <c r="BY26" i="17"/>
  <c r="AY27" i="17"/>
  <c r="AZ27" i="17"/>
  <c r="BA27" i="17"/>
  <c r="BC27" i="17"/>
  <c r="BD27" i="17"/>
  <c r="BE27" i="17"/>
  <c r="BF27" i="17"/>
  <c r="BG27" i="17"/>
  <c r="BH27" i="17"/>
  <c r="BI27" i="17"/>
  <c r="BJ27" i="17"/>
  <c r="BK27" i="17"/>
  <c r="BL27" i="17"/>
  <c r="BP27" i="17"/>
  <c r="BQ27" i="17"/>
  <c r="BR27" i="17"/>
  <c r="BS27" i="17"/>
  <c r="BT27" i="17"/>
  <c r="BU27" i="17"/>
  <c r="BV27" i="17"/>
  <c r="BW27" i="17"/>
  <c r="BX27" i="17"/>
  <c r="BY27" i="17"/>
  <c r="AY28" i="17"/>
  <c r="AZ28" i="17"/>
  <c r="BA28" i="17"/>
  <c r="BC28" i="17"/>
  <c r="BD28" i="17"/>
  <c r="BE28" i="17"/>
  <c r="BF28" i="17"/>
  <c r="BG28" i="17"/>
  <c r="BH28" i="17"/>
  <c r="BI28" i="17"/>
  <c r="BJ28" i="17"/>
  <c r="BK28" i="17"/>
  <c r="BL28" i="17"/>
  <c r="BP28" i="17"/>
  <c r="BQ28" i="17"/>
  <c r="BR28" i="17"/>
  <c r="BS28" i="17"/>
  <c r="BT28" i="17"/>
  <c r="BU28" i="17"/>
  <c r="BV28" i="17"/>
  <c r="BW28" i="17"/>
  <c r="BX28" i="17"/>
  <c r="BY28" i="17"/>
  <c r="AY29" i="17"/>
  <c r="AZ29" i="17"/>
  <c r="BA29" i="17"/>
  <c r="BC29" i="17"/>
  <c r="BD29" i="17"/>
  <c r="BE29" i="17"/>
  <c r="BF29" i="17"/>
  <c r="BG29" i="17"/>
  <c r="BH29" i="17"/>
  <c r="BI29" i="17"/>
  <c r="BJ29" i="17"/>
  <c r="BK29" i="17"/>
  <c r="BL29" i="17"/>
  <c r="BP29" i="17"/>
  <c r="BQ29" i="17"/>
  <c r="BR29" i="17"/>
  <c r="BS29" i="17"/>
  <c r="BT29" i="17"/>
  <c r="BU29" i="17"/>
  <c r="BV29" i="17"/>
  <c r="BW29" i="17"/>
  <c r="BX29" i="17"/>
  <c r="BY29" i="17"/>
  <c r="AY30" i="17"/>
  <c r="AZ30" i="17"/>
  <c r="BA30" i="17"/>
  <c r="BC30" i="17"/>
  <c r="BD30" i="17"/>
  <c r="BE30" i="17"/>
  <c r="BF30" i="17"/>
  <c r="BG30" i="17"/>
  <c r="BH30" i="17"/>
  <c r="BI30" i="17"/>
  <c r="BJ30" i="17"/>
  <c r="BK30" i="17"/>
  <c r="BL30" i="17"/>
  <c r="BP30" i="17"/>
  <c r="BQ30" i="17"/>
  <c r="BR30" i="17"/>
  <c r="BS30" i="17"/>
  <c r="BT30" i="17"/>
  <c r="BU30" i="17"/>
  <c r="BV30" i="17"/>
  <c r="BW30" i="17"/>
  <c r="BX30" i="17"/>
  <c r="BY30" i="17"/>
  <c r="AY31" i="17"/>
  <c r="AZ31" i="17"/>
  <c r="BA31" i="17"/>
  <c r="BC31" i="17"/>
  <c r="BD31" i="17"/>
  <c r="BE31" i="17"/>
  <c r="BF31" i="17"/>
  <c r="BG31" i="17"/>
  <c r="BH31" i="17"/>
  <c r="BI31" i="17"/>
  <c r="BJ31" i="17"/>
  <c r="BK31" i="17"/>
  <c r="BL31" i="17"/>
  <c r="BP31" i="17"/>
  <c r="BQ31" i="17"/>
  <c r="BR31" i="17"/>
  <c r="BS31" i="17"/>
  <c r="BT31" i="17"/>
  <c r="BU31" i="17"/>
  <c r="BV31" i="17"/>
  <c r="BW31" i="17"/>
  <c r="BX31" i="17"/>
  <c r="BY31" i="17"/>
  <c r="AY32" i="17"/>
  <c r="AZ32" i="17"/>
  <c r="BA32" i="17"/>
  <c r="BC32" i="17"/>
  <c r="BD32" i="17"/>
  <c r="BE32" i="17"/>
  <c r="BF32" i="17"/>
  <c r="BG32" i="17"/>
  <c r="BH32" i="17"/>
  <c r="BI32" i="17"/>
  <c r="BJ32" i="17"/>
  <c r="BK32" i="17"/>
  <c r="BL32" i="17"/>
  <c r="BP32" i="17"/>
  <c r="BQ32" i="17"/>
  <c r="BR32" i="17"/>
  <c r="BS32" i="17"/>
  <c r="BT32" i="17"/>
  <c r="BU32" i="17"/>
  <c r="BV32" i="17"/>
  <c r="BW32" i="17"/>
  <c r="BX32" i="17"/>
  <c r="BY32" i="17"/>
  <c r="AY33" i="17"/>
  <c r="AZ33" i="17"/>
  <c r="BA33" i="17"/>
  <c r="BC33" i="17"/>
  <c r="BD33" i="17"/>
  <c r="BE33" i="17"/>
  <c r="BF33" i="17"/>
  <c r="BG33" i="17"/>
  <c r="BH33" i="17"/>
  <c r="BI33" i="17"/>
  <c r="BJ33" i="17"/>
  <c r="BK33" i="17"/>
  <c r="BL33" i="17"/>
  <c r="BP33" i="17"/>
  <c r="BQ33" i="17"/>
  <c r="BR33" i="17"/>
  <c r="BS33" i="17"/>
  <c r="BT33" i="17"/>
  <c r="BU33" i="17"/>
  <c r="BV33" i="17"/>
  <c r="BW33" i="17"/>
  <c r="BX33" i="17"/>
  <c r="BY33" i="17"/>
  <c r="AY34" i="17"/>
  <c r="AZ34" i="17"/>
  <c r="BA34" i="17"/>
  <c r="BC34" i="17"/>
  <c r="BD34" i="17"/>
  <c r="BE34" i="17"/>
  <c r="BF34" i="17"/>
  <c r="BG34" i="17"/>
  <c r="BH34" i="17"/>
  <c r="BI34" i="17"/>
  <c r="BJ34" i="17"/>
  <c r="BK34" i="17"/>
  <c r="BL34" i="17"/>
  <c r="BP34" i="17"/>
  <c r="BQ34" i="17"/>
  <c r="BR34" i="17"/>
  <c r="BS34" i="17"/>
  <c r="BT34" i="17"/>
  <c r="BU34" i="17"/>
  <c r="BV34" i="17"/>
  <c r="BW34" i="17"/>
  <c r="BX34" i="17"/>
  <c r="BY34" i="17"/>
  <c r="AY35" i="17"/>
  <c r="AZ35" i="17"/>
  <c r="BA35" i="17"/>
  <c r="BC35" i="17"/>
  <c r="BD35" i="17"/>
  <c r="BE35" i="17"/>
  <c r="BF35" i="17"/>
  <c r="BG35" i="17"/>
  <c r="BH35" i="17"/>
  <c r="BI35" i="17"/>
  <c r="BM35" i="17" s="1"/>
  <c r="BJ35" i="17"/>
  <c r="BK35" i="17"/>
  <c r="BL35" i="17"/>
  <c r="BP35" i="17"/>
  <c r="BQ35" i="17"/>
  <c r="BR35" i="17"/>
  <c r="BS35" i="17"/>
  <c r="BT35" i="17"/>
  <c r="BU35" i="17"/>
  <c r="BV35" i="17"/>
  <c r="BW35" i="17"/>
  <c r="BX35" i="17"/>
  <c r="BY35" i="17"/>
  <c r="AY36" i="17"/>
  <c r="AZ36" i="17"/>
  <c r="BA36" i="17"/>
  <c r="BC36" i="17"/>
  <c r="BD36" i="17"/>
  <c r="BE36" i="17"/>
  <c r="BF36" i="17"/>
  <c r="BG36" i="17"/>
  <c r="BH36" i="17"/>
  <c r="BI36" i="17"/>
  <c r="BJ36" i="17"/>
  <c r="BK36" i="17"/>
  <c r="BL36" i="17"/>
  <c r="BP36" i="17"/>
  <c r="BQ36" i="17"/>
  <c r="BR36" i="17"/>
  <c r="BS36" i="17"/>
  <c r="BT36" i="17"/>
  <c r="BU36" i="17"/>
  <c r="BV36" i="17"/>
  <c r="BW36" i="17"/>
  <c r="BX36" i="17"/>
  <c r="BY36" i="17"/>
  <c r="C37" i="17"/>
  <c r="E37" i="17"/>
  <c r="G37" i="17"/>
  <c r="I37" i="17"/>
  <c r="J37" i="17"/>
  <c r="K37" i="17"/>
  <c r="L37" i="17"/>
  <c r="M37" i="17"/>
  <c r="N37" i="17"/>
  <c r="O37" i="17"/>
  <c r="P37" i="17"/>
  <c r="Q37" i="17"/>
  <c r="R37" i="17"/>
  <c r="S37" i="17"/>
  <c r="T37" i="17"/>
  <c r="U37" i="17"/>
  <c r="V37" i="17"/>
  <c r="W37" i="17"/>
  <c r="X37" i="17"/>
  <c r="Y37" i="17"/>
  <c r="Z37" i="17"/>
  <c r="AA37" i="17"/>
  <c r="AB37" i="17"/>
  <c r="AC37" i="17"/>
  <c r="AD37" i="17"/>
  <c r="AE37" i="17"/>
  <c r="AF37" i="17"/>
  <c r="AG37" i="17"/>
  <c r="AH37" i="17"/>
  <c r="AI37" i="17"/>
  <c r="AJ37" i="17"/>
  <c r="AK37" i="17"/>
  <c r="AL37" i="17"/>
  <c r="AM37" i="17"/>
  <c r="AN37" i="17"/>
  <c r="AO37" i="17"/>
  <c r="AP37" i="17"/>
  <c r="AR37" i="17"/>
  <c r="AS37" i="17"/>
  <c r="AT37" i="17"/>
  <c r="AU37" i="17"/>
  <c r="AV37" i="17"/>
  <c r="AW37" i="17"/>
  <c r="BH37" i="17"/>
  <c r="C38" i="17"/>
  <c r="E38" i="17"/>
  <c r="G38" i="17"/>
  <c r="I38" i="17"/>
  <c r="J38" i="17"/>
  <c r="BQ38" i="17" s="1"/>
  <c r="K38" i="17"/>
  <c r="BP38" i="17" s="1"/>
  <c r="L38" i="17"/>
  <c r="M38" i="17"/>
  <c r="N38" i="17"/>
  <c r="O38" i="17"/>
  <c r="P38" i="17"/>
  <c r="Q38" i="17"/>
  <c r="R38" i="17"/>
  <c r="S38" i="17"/>
  <c r="T38" i="17"/>
  <c r="U38" i="17"/>
  <c r="V38" i="17"/>
  <c r="W38" i="17"/>
  <c r="BV38" i="17" s="1"/>
  <c r="BV39" i="17" s="1"/>
  <c r="X38" i="17"/>
  <c r="Y38" i="17"/>
  <c r="BT38" i="17" s="1"/>
  <c r="Z38" i="17"/>
  <c r="AA38" i="17"/>
  <c r="AB38" i="17"/>
  <c r="AC38" i="17"/>
  <c r="AD38" i="17"/>
  <c r="AE38" i="17"/>
  <c r="AF38" i="17"/>
  <c r="BY38" i="17" s="1"/>
  <c r="AG38" i="17"/>
  <c r="AH38" i="17"/>
  <c r="BS38" i="17" s="1"/>
  <c r="AI38" i="17"/>
  <c r="BR38" i="17" s="1"/>
  <c r="AJ38" i="17"/>
  <c r="AK38" i="17"/>
  <c r="AL38" i="17"/>
  <c r="AM38" i="17"/>
  <c r="AN38" i="17"/>
  <c r="AO38" i="17"/>
  <c r="AP38" i="17"/>
  <c r="BH38" i="17"/>
  <c r="AY42" i="17"/>
  <c r="AZ42" i="17"/>
  <c r="BA42" i="17"/>
  <c r="BC42" i="17"/>
  <c r="BD42" i="17"/>
  <c r="BE42" i="17"/>
  <c r="BF42" i="17"/>
  <c r="BF73" i="17" s="1"/>
  <c r="BG42" i="17"/>
  <c r="BH42" i="17"/>
  <c r="BI42" i="17"/>
  <c r="BJ42" i="17"/>
  <c r="BK42" i="17"/>
  <c r="BL42" i="17"/>
  <c r="BP42" i="17"/>
  <c r="BQ42" i="17"/>
  <c r="BR42" i="17"/>
  <c r="BS42" i="17"/>
  <c r="BT42" i="17"/>
  <c r="BU42" i="17"/>
  <c r="BU72" i="17" s="1"/>
  <c r="BV42" i="17"/>
  <c r="BW42" i="17"/>
  <c r="BX42" i="17"/>
  <c r="BY42" i="17"/>
  <c r="AY43" i="17"/>
  <c r="AZ43" i="17"/>
  <c r="BA43" i="17"/>
  <c r="BC43" i="17"/>
  <c r="BD43" i="17"/>
  <c r="BE43" i="17"/>
  <c r="BF43" i="17"/>
  <c r="BG43" i="17"/>
  <c r="BG72" i="17" s="1"/>
  <c r="BH43" i="17"/>
  <c r="BI43" i="17"/>
  <c r="BJ43" i="17"/>
  <c r="BK43" i="17"/>
  <c r="BM43" i="17" s="1"/>
  <c r="BL43" i="17"/>
  <c r="BP43" i="17"/>
  <c r="BQ43" i="17"/>
  <c r="BR43" i="17"/>
  <c r="BS43" i="17"/>
  <c r="BT43" i="17"/>
  <c r="BU43" i="17"/>
  <c r="BV43" i="17"/>
  <c r="BV72" i="17" s="1"/>
  <c r="BW43" i="17"/>
  <c r="BX43" i="17"/>
  <c r="BY43" i="17"/>
  <c r="AY44" i="17"/>
  <c r="AZ44" i="17"/>
  <c r="BA44" i="17"/>
  <c r="BC44" i="17"/>
  <c r="BD44" i="17"/>
  <c r="BE44" i="17"/>
  <c r="BF44" i="17"/>
  <c r="BG44" i="17"/>
  <c r="BH44" i="17"/>
  <c r="BH72" i="17" s="1"/>
  <c r="BI44" i="17"/>
  <c r="BJ44" i="17"/>
  <c r="BK44" i="17"/>
  <c r="BL44" i="17"/>
  <c r="BP44" i="17"/>
  <c r="BQ44" i="17"/>
  <c r="BR44" i="17"/>
  <c r="BS44" i="17"/>
  <c r="BT44" i="17"/>
  <c r="BU44" i="17"/>
  <c r="BV44" i="17"/>
  <c r="BW44" i="17"/>
  <c r="BW72" i="17" s="1"/>
  <c r="BX44" i="17"/>
  <c r="BY44" i="17"/>
  <c r="AY45" i="17"/>
  <c r="AZ45" i="17"/>
  <c r="BA45" i="17"/>
  <c r="BC45" i="17"/>
  <c r="BD45" i="17"/>
  <c r="BE45" i="17"/>
  <c r="BF45" i="17"/>
  <c r="BG45" i="17"/>
  <c r="BH45" i="17"/>
  <c r="BI45" i="17"/>
  <c r="BI72" i="17" s="1"/>
  <c r="BJ45" i="17"/>
  <c r="BK45" i="17"/>
  <c r="BL45" i="17"/>
  <c r="BP45" i="17"/>
  <c r="BQ45" i="17"/>
  <c r="BR45" i="17"/>
  <c r="BS45" i="17"/>
  <c r="BT45" i="17"/>
  <c r="BU45" i="17"/>
  <c r="BV45" i="17"/>
  <c r="BW45" i="17"/>
  <c r="BX45" i="17"/>
  <c r="BX72" i="17" s="1"/>
  <c r="BY45" i="17"/>
  <c r="AY46" i="17"/>
  <c r="AZ46" i="17"/>
  <c r="BA46" i="17"/>
  <c r="BC46" i="17"/>
  <c r="BD46" i="17"/>
  <c r="BE46" i="17"/>
  <c r="BF46" i="17"/>
  <c r="BG46" i="17"/>
  <c r="BH46" i="17"/>
  <c r="BI46" i="17"/>
  <c r="BJ46" i="17"/>
  <c r="BJ72" i="17" s="1"/>
  <c r="BK46" i="17"/>
  <c r="BL46" i="17"/>
  <c r="BP46" i="17"/>
  <c r="BQ46" i="17"/>
  <c r="BR46" i="17"/>
  <c r="BS46" i="17"/>
  <c r="BT46" i="17"/>
  <c r="BU46" i="17"/>
  <c r="BV46" i="17"/>
  <c r="BW46" i="17"/>
  <c r="BX46" i="17"/>
  <c r="BY46" i="17"/>
  <c r="AY47" i="17"/>
  <c r="AZ47" i="17"/>
  <c r="BA47" i="17"/>
  <c r="BC47" i="17"/>
  <c r="BD47" i="17"/>
  <c r="BE47" i="17"/>
  <c r="BF47" i="17"/>
  <c r="BG47" i="17"/>
  <c r="BH47" i="17"/>
  <c r="BI47" i="17"/>
  <c r="BJ47" i="17"/>
  <c r="BK47" i="17"/>
  <c r="BM47" i="17" s="1"/>
  <c r="BL47" i="17"/>
  <c r="BP47" i="17"/>
  <c r="BQ47" i="17"/>
  <c r="BR47" i="17"/>
  <c r="BS47" i="17"/>
  <c r="BT47" i="17"/>
  <c r="BU47" i="17"/>
  <c r="BV47" i="17"/>
  <c r="BW47" i="17"/>
  <c r="BX47" i="17"/>
  <c r="BY47" i="17"/>
  <c r="AY48" i="17"/>
  <c r="AZ48" i="17"/>
  <c r="BA48" i="17"/>
  <c r="BC48" i="17"/>
  <c r="BD48" i="17"/>
  <c r="BE48" i="17"/>
  <c r="BF48" i="17"/>
  <c r="BG48" i="17"/>
  <c r="BH48" i="17"/>
  <c r="BI48" i="17"/>
  <c r="BJ48" i="17"/>
  <c r="BK48" i="17"/>
  <c r="BL48" i="17"/>
  <c r="BL73" i="17" s="1"/>
  <c r="BP48" i="17"/>
  <c r="BQ48" i="17"/>
  <c r="BR48" i="17"/>
  <c r="BS48" i="17"/>
  <c r="BT48" i="17"/>
  <c r="BU48" i="17"/>
  <c r="BV48" i="17"/>
  <c r="BW48" i="17"/>
  <c r="BX48" i="17"/>
  <c r="BY48" i="17"/>
  <c r="AY49" i="17"/>
  <c r="AZ49" i="17"/>
  <c r="AZ72" i="17" s="1"/>
  <c r="BA49" i="17"/>
  <c r="BC49" i="17"/>
  <c r="BD49" i="17"/>
  <c r="BE49" i="17"/>
  <c r="BF49" i="17"/>
  <c r="BG49" i="17"/>
  <c r="BH49" i="17"/>
  <c r="BI49" i="17"/>
  <c r="BJ49" i="17"/>
  <c r="BK49" i="17"/>
  <c r="BM49" i="17" s="1"/>
  <c r="BL49" i="17"/>
  <c r="BP49" i="17"/>
  <c r="BP72" i="17" s="1"/>
  <c r="BQ49" i="17"/>
  <c r="BR49" i="17"/>
  <c r="BS49" i="17"/>
  <c r="BT49" i="17"/>
  <c r="BU49" i="17"/>
  <c r="BV49" i="17"/>
  <c r="BW49" i="17"/>
  <c r="BX49" i="17"/>
  <c r="BY49" i="17"/>
  <c r="AY50" i="17"/>
  <c r="AZ50" i="17"/>
  <c r="BA50" i="17"/>
  <c r="BA72" i="17" s="1"/>
  <c r="BC50" i="17"/>
  <c r="BD50" i="17"/>
  <c r="BE50" i="17"/>
  <c r="BF50" i="17"/>
  <c r="BG50" i="17"/>
  <c r="BH50" i="17"/>
  <c r="BI50" i="17"/>
  <c r="BJ50" i="17"/>
  <c r="BK50" i="17"/>
  <c r="BL50" i="17"/>
  <c r="BP50" i="17"/>
  <c r="BQ50" i="17"/>
  <c r="BR50" i="17"/>
  <c r="BS50" i="17"/>
  <c r="BT50" i="17"/>
  <c r="BU50" i="17"/>
  <c r="BV50" i="17"/>
  <c r="BW50" i="17"/>
  <c r="BX50" i="17"/>
  <c r="BY50" i="17"/>
  <c r="AY51" i="17"/>
  <c r="AZ51" i="17"/>
  <c r="BA51" i="17"/>
  <c r="BC51" i="17"/>
  <c r="BD51" i="17"/>
  <c r="BE51" i="17"/>
  <c r="BF51" i="17"/>
  <c r="BG51" i="17"/>
  <c r="BH51" i="17"/>
  <c r="BI51" i="17"/>
  <c r="BJ51" i="17"/>
  <c r="BK51" i="17"/>
  <c r="BL51" i="17"/>
  <c r="BP51" i="17"/>
  <c r="BQ51" i="17"/>
  <c r="BR51" i="17"/>
  <c r="BS51" i="17"/>
  <c r="BT51" i="17"/>
  <c r="BU51" i="17"/>
  <c r="BV51" i="17"/>
  <c r="BW51" i="17"/>
  <c r="BX51" i="17"/>
  <c r="BY51" i="17"/>
  <c r="AY52" i="17"/>
  <c r="AZ52" i="17"/>
  <c r="BA52" i="17"/>
  <c r="BC52" i="17"/>
  <c r="BD52" i="17"/>
  <c r="BE52" i="17"/>
  <c r="BF52" i="17"/>
  <c r="BG52" i="17"/>
  <c r="BH52" i="17"/>
  <c r="BI52" i="17"/>
  <c r="BJ52" i="17"/>
  <c r="BK52" i="17"/>
  <c r="BL52" i="17"/>
  <c r="BP52" i="17"/>
  <c r="BQ52" i="17"/>
  <c r="BR52" i="17"/>
  <c r="BS52" i="17"/>
  <c r="BT52" i="17"/>
  <c r="BU52" i="17"/>
  <c r="BV52" i="17"/>
  <c r="BW52" i="17"/>
  <c r="BX52" i="17"/>
  <c r="BY52" i="17"/>
  <c r="AY53" i="17"/>
  <c r="AZ53" i="17"/>
  <c r="BA53" i="17"/>
  <c r="BC53" i="17"/>
  <c r="BD53" i="17"/>
  <c r="BE53" i="17"/>
  <c r="BE73" i="17" s="1"/>
  <c r="BF53" i="17"/>
  <c r="BG53" i="17"/>
  <c r="BH53" i="17"/>
  <c r="BI53" i="17"/>
  <c r="BJ53" i="17"/>
  <c r="BK53" i="17"/>
  <c r="BM53" i="17" s="1"/>
  <c r="BL53" i="17"/>
  <c r="BP53" i="17"/>
  <c r="BQ53" i="17"/>
  <c r="BR53" i="17"/>
  <c r="BS53" i="17"/>
  <c r="BT53" i="17"/>
  <c r="BT72" i="17" s="1"/>
  <c r="BU53" i="17"/>
  <c r="BV53" i="17"/>
  <c r="BW53" i="17"/>
  <c r="BX53" i="17"/>
  <c r="BY53" i="17"/>
  <c r="AY54" i="17"/>
  <c r="AZ54" i="17"/>
  <c r="BA54" i="17"/>
  <c r="BC54" i="17"/>
  <c r="BD54" i="17"/>
  <c r="BE54" i="17"/>
  <c r="BF54" i="17"/>
  <c r="BG54" i="17"/>
  <c r="BH54" i="17"/>
  <c r="BI54" i="17"/>
  <c r="BJ54" i="17"/>
  <c r="BK54" i="17"/>
  <c r="BM54" i="17" s="1"/>
  <c r="BL54" i="17"/>
  <c r="BP54" i="17"/>
  <c r="BQ54" i="17"/>
  <c r="BR54" i="17"/>
  <c r="BS54" i="17"/>
  <c r="BT54" i="17"/>
  <c r="BU54" i="17"/>
  <c r="BV54" i="17"/>
  <c r="BW54" i="17"/>
  <c r="BX54" i="17"/>
  <c r="BY54" i="17"/>
  <c r="AY55" i="17"/>
  <c r="AZ55" i="17"/>
  <c r="BA55" i="17"/>
  <c r="BC55" i="17"/>
  <c r="BD55" i="17"/>
  <c r="BE55" i="17"/>
  <c r="BF55" i="17"/>
  <c r="BG55" i="17"/>
  <c r="BH55" i="17"/>
  <c r="BI55" i="17"/>
  <c r="BJ55" i="17"/>
  <c r="BK55" i="17"/>
  <c r="BL55" i="17"/>
  <c r="BP55" i="17"/>
  <c r="BQ55" i="17"/>
  <c r="BR55" i="17"/>
  <c r="BS55" i="17"/>
  <c r="BT55" i="17"/>
  <c r="BU55" i="17"/>
  <c r="BV55" i="17"/>
  <c r="BW55" i="17"/>
  <c r="BX55" i="17"/>
  <c r="BY55" i="17"/>
  <c r="AY56" i="17"/>
  <c r="AZ56" i="17"/>
  <c r="BA56" i="17"/>
  <c r="BC56" i="17"/>
  <c r="BD56" i="17"/>
  <c r="BE56" i="17"/>
  <c r="BF56" i="17"/>
  <c r="BG56" i="17"/>
  <c r="BH56" i="17"/>
  <c r="BI56" i="17"/>
  <c r="BJ56" i="17"/>
  <c r="BK56" i="17"/>
  <c r="BL56" i="17"/>
  <c r="BP56" i="17"/>
  <c r="BQ56" i="17"/>
  <c r="BR56" i="17"/>
  <c r="BS56" i="17"/>
  <c r="BT56" i="17"/>
  <c r="BU56" i="17"/>
  <c r="BV56" i="17"/>
  <c r="BW56" i="17"/>
  <c r="BX56" i="17"/>
  <c r="BY56" i="17"/>
  <c r="AY57" i="17"/>
  <c r="AZ57" i="17"/>
  <c r="BA57" i="17"/>
  <c r="BC57" i="17"/>
  <c r="BD57" i="17"/>
  <c r="BE57" i="17"/>
  <c r="BF57" i="17"/>
  <c r="BG57" i="17"/>
  <c r="BH57" i="17"/>
  <c r="BI57" i="17"/>
  <c r="BJ57" i="17"/>
  <c r="BK57" i="17"/>
  <c r="BL57" i="17"/>
  <c r="BP57" i="17"/>
  <c r="BQ57" i="17"/>
  <c r="BR57" i="17"/>
  <c r="BS57" i="17"/>
  <c r="BT57" i="17"/>
  <c r="BU57" i="17"/>
  <c r="BV57" i="17"/>
  <c r="BW57" i="17"/>
  <c r="BX57" i="17"/>
  <c r="BY57" i="17"/>
  <c r="AY58" i="17"/>
  <c r="AZ58" i="17"/>
  <c r="BA58" i="17"/>
  <c r="BC58" i="17"/>
  <c r="BD58" i="17"/>
  <c r="BE58" i="17"/>
  <c r="BF58" i="17"/>
  <c r="BG58" i="17"/>
  <c r="BH58" i="17"/>
  <c r="BI58" i="17"/>
  <c r="BJ58" i="17"/>
  <c r="BK58" i="17"/>
  <c r="BL58" i="17"/>
  <c r="BP58" i="17"/>
  <c r="BQ58" i="17"/>
  <c r="BR58" i="17"/>
  <c r="BS58" i="17"/>
  <c r="BT58" i="17"/>
  <c r="BU58" i="17"/>
  <c r="BV58" i="17"/>
  <c r="BW58" i="17"/>
  <c r="BX58" i="17"/>
  <c r="BY58" i="17"/>
  <c r="AY59" i="17"/>
  <c r="AZ59" i="17"/>
  <c r="BA59" i="17"/>
  <c r="BC59" i="17"/>
  <c r="BD59" i="17"/>
  <c r="BE59" i="17"/>
  <c r="BF59" i="17"/>
  <c r="BG59" i="17"/>
  <c r="BH59" i="17"/>
  <c r="BI59" i="17"/>
  <c r="BJ59" i="17"/>
  <c r="BK59" i="17"/>
  <c r="BM59" i="17" s="1"/>
  <c r="BL59" i="17"/>
  <c r="BP59" i="17"/>
  <c r="BQ59" i="17"/>
  <c r="BR59" i="17"/>
  <c r="BS59" i="17"/>
  <c r="BT59" i="17"/>
  <c r="BU59" i="17"/>
  <c r="BV59" i="17"/>
  <c r="BW59" i="17"/>
  <c r="BX59" i="17"/>
  <c r="BY59" i="17"/>
  <c r="AY60" i="17"/>
  <c r="AZ60" i="17"/>
  <c r="BA60" i="17"/>
  <c r="BC60" i="17"/>
  <c r="BD60" i="17"/>
  <c r="BE60" i="17"/>
  <c r="BF60" i="17"/>
  <c r="BG60" i="17"/>
  <c r="BH60" i="17"/>
  <c r="BI60" i="17"/>
  <c r="BJ60" i="17"/>
  <c r="BK60" i="17"/>
  <c r="BL60" i="17"/>
  <c r="BP60" i="17"/>
  <c r="BQ60" i="17"/>
  <c r="BR60" i="17"/>
  <c r="BS60" i="17"/>
  <c r="BT60" i="17"/>
  <c r="BU60" i="17"/>
  <c r="BV60" i="17"/>
  <c r="BW60" i="17"/>
  <c r="BX60" i="17"/>
  <c r="BY60" i="17"/>
  <c r="AY61" i="17"/>
  <c r="AZ61" i="17"/>
  <c r="BA61" i="17"/>
  <c r="BC61" i="17"/>
  <c r="BD61" i="17"/>
  <c r="BE61" i="17"/>
  <c r="BF61" i="17"/>
  <c r="BG61" i="17"/>
  <c r="BH61" i="17"/>
  <c r="BI61" i="17"/>
  <c r="BJ61" i="17"/>
  <c r="BK61" i="17"/>
  <c r="BL61" i="17"/>
  <c r="BP61" i="17"/>
  <c r="BQ61" i="17"/>
  <c r="BR61" i="17"/>
  <c r="BS61" i="17"/>
  <c r="BT61" i="17"/>
  <c r="BU61" i="17"/>
  <c r="BV61" i="17"/>
  <c r="BW61" i="17"/>
  <c r="BX61" i="17"/>
  <c r="BY61" i="17"/>
  <c r="AY62" i="17"/>
  <c r="AZ62" i="17"/>
  <c r="BA62" i="17"/>
  <c r="BC62" i="17"/>
  <c r="BD62" i="17"/>
  <c r="BE62" i="17"/>
  <c r="BF62" i="17"/>
  <c r="BG62" i="17"/>
  <c r="BH62" i="17"/>
  <c r="BI62" i="17"/>
  <c r="BJ62" i="17"/>
  <c r="BK62" i="17"/>
  <c r="BL62" i="17"/>
  <c r="BP62" i="17"/>
  <c r="BQ62" i="17"/>
  <c r="BR62" i="17"/>
  <c r="BS62" i="17"/>
  <c r="BT62" i="17"/>
  <c r="BU62" i="17"/>
  <c r="BV62" i="17"/>
  <c r="BW62" i="17"/>
  <c r="BX62" i="17"/>
  <c r="BY62" i="17"/>
  <c r="AY63" i="17"/>
  <c r="AZ63" i="17"/>
  <c r="BA63" i="17"/>
  <c r="BC63" i="17"/>
  <c r="BD63" i="17"/>
  <c r="BE63" i="17"/>
  <c r="BF63" i="17"/>
  <c r="BG63" i="17"/>
  <c r="BH63" i="17"/>
  <c r="BI63" i="17"/>
  <c r="BJ63" i="17"/>
  <c r="BK63" i="17"/>
  <c r="BL63" i="17"/>
  <c r="BP63" i="17"/>
  <c r="BQ63" i="17"/>
  <c r="BR63" i="17"/>
  <c r="BS63" i="17"/>
  <c r="BT63" i="17"/>
  <c r="BU63" i="17"/>
  <c r="BV63" i="17"/>
  <c r="BW63" i="17"/>
  <c r="BX63" i="17"/>
  <c r="BY63" i="17"/>
  <c r="AY64" i="17"/>
  <c r="AZ64" i="17"/>
  <c r="BA64" i="17"/>
  <c r="BC64" i="17"/>
  <c r="BD64" i="17"/>
  <c r="BE64" i="17"/>
  <c r="BF64" i="17"/>
  <c r="BG64" i="17"/>
  <c r="BH64" i="17"/>
  <c r="BI64" i="17"/>
  <c r="BJ64" i="17"/>
  <c r="BK64" i="17"/>
  <c r="BL64" i="17"/>
  <c r="BP64" i="17"/>
  <c r="BQ64" i="17"/>
  <c r="BR64" i="17"/>
  <c r="BS64" i="17"/>
  <c r="BT64" i="17"/>
  <c r="BU64" i="17"/>
  <c r="BV64" i="17"/>
  <c r="BW64" i="17"/>
  <c r="BX64" i="17"/>
  <c r="BY64" i="17"/>
  <c r="AY65" i="17"/>
  <c r="AZ65" i="17"/>
  <c r="BA65" i="17"/>
  <c r="BC65" i="17"/>
  <c r="BD65" i="17"/>
  <c r="BE65" i="17"/>
  <c r="BF65" i="17"/>
  <c r="BG65" i="17"/>
  <c r="BH65" i="17"/>
  <c r="BI65" i="17"/>
  <c r="BJ65" i="17"/>
  <c r="BK65" i="17"/>
  <c r="BM65" i="17" s="1"/>
  <c r="BL65" i="17"/>
  <c r="BP65" i="17"/>
  <c r="BQ65" i="17"/>
  <c r="BR65" i="17"/>
  <c r="BS65" i="17"/>
  <c r="BT65" i="17"/>
  <c r="BU65" i="17"/>
  <c r="BV65" i="17"/>
  <c r="BW65" i="17"/>
  <c r="BX65" i="17"/>
  <c r="BY65" i="17"/>
  <c r="AY66" i="17"/>
  <c r="AZ66" i="17"/>
  <c r="BA66" i="17"/>
  <c r="BC66" i="17"/>
  <c r="BD66" i="17"/>
  <c r="BE66" i="17"/>
  <c r="BF66" i="17"/>
  <c r="BG66" i="17"/>
  <c r="BH66" i="17"/>
  <c r="BI66" i="17"/>
  <c r="BJ66" i="17"/>
  <c r="BK66" i="17"/>
  <c r="BM66" i="17" s="1"/>
  <c r="BL66" i="17"/>
  <c r="BP66" i="17"/>
  <c r="BQ66" i="17"/>
  <c r="BR66" i="17"/>
  <c r="BS66" i="17"/>
  <c r="BT66" i="17"/>
  <c r="BU66" i="17"/>
  <c r="BV66" i="17"/>
  <c r="BW66" i="17"/>
  <c r="BX66" i="17"/>
  <c r="BY66" i="17"/>
  <c r="AY67" i="17"/>
  <c r="AZ67" i="17"/>
  <c r="BA67" i="17"/>
  <c r="BC67" i="17"/>
  <c r="BD67" i="17"/>
  <c r="BE67" i="17"/>
  <c r="BF67" i="17"/>
  <c r="BG67" i="17"/>
  <c r="BH67" i="17"/>
  <c r="BI67" i="17"/>
  <c r="BJ67" i="17"/>
  <c r="BK67" i="17"/>
  <c r="BL67" i="17"/>
  <c r="BP67" i="17"/>
  <c r="BQ67" i="17"/>
  <c r="BR67" i="17"/>
  <c r="BS67" i="17"/>
  <c r="BT67" i="17"/>
  <c r="BU67" i="17"/>
  <c r="BV67" i="17"/>
  <c r="BW67" i="17"/>
  <c r="BX67" i="17"/>
  <c r="BY67" i="17"/>
  <c r="AY68" i="17"/>
  <c r="AZ68" i="17"/>
  <c r="BA68" i="17"/>
  <c r="BC68" i="17"/>
  <c r="BD68" i="17"/>
  <c r="BE68" i="17"/>
  <c r="BF68" i="17"/>
  <c r="BG68" i="17"/>
  <c r="BH68" i="17"/>
  <c r="BI68" i="17"/>
  <c r="BJ68" i="17"/>
  <c r="BK68" i="17"/>
  <c r="BL68" i="17"/>
  <c r="BP68" i="17"/>
  <c r="BQ68" i="17"/>
  <c r="BR68" i="17"/>
  <c r="BS68" i="17"/>
  <c r="BT68" i="17"/>
  <c r="BU68" i="17"/>
  <c r="BV68" i="17"/>
  <c r="BW68" i="17"/>
  <c r="BX68" i="17"/>
  <c r="BY68" i="17"/>
  <c r="AY69" i="17"/>
  <c r="AZ69" i="17"/>
  <c r="BA69" i="17"/>
  <c r="BC69" i="17"/>
  <c r="BD69" i="17"/>
  <c r="BE69" i="17"/>
  <c r="BF69" i="17"/>
  <c r="BG69" i="17"/>
  <c r="BH69" i="17"/>
  <c r="BI69" i="17"/>
  <c r="BJ69" i="17"/>
  <c r="BK69" i="17"/>
  <c r="BL69" i="17"/>
  <c r="BP69" i="17"/>
  <c r="BQ69" i="17"/>
  <c r="BR69" i="17"/>
  <c r="BS69" i="17"/>
  <c r="BT69" i="17"/>
  <c r="BU69" i="17"/>
  <c r="BV69" i="17"/>
  <c r="BW69" i="17"/>
  <c r="BX69" i="17"/>
  <c r="BY69" i="17"/>
  <c r="AY70" i="17"/>
  <c r="AZ70" i="17"/>
  <c r="BA70" i="17"/>
  <c r="BC70" i="17"/>
  <c r="BD70" i="17"/>
  <c r="BE70" i="17"/>
  <c r="BF70" i="17"/>
  <c r="BG70" i="17"/>
  <c r="BH70" i="17"/>
  <c r="BI70" i="17"/>
  <c r="BJ70" i="17"/>
  <c r="BK70" i="17"/>
  <c r="BL70" i="17"/>
  <c r="BP70" i="17"/>
  <c r="BQ70" i="17"/>
  <c r="BR70" i="17"/>
  <c r="BS70" i="17"/>
  <c r="BT70" i="17"/>
  <c r="BU70" i="17"/>
  <c r="BV70" i="17"/>
  <c r="BW70" i="17"/>
  <c r="BX70" i="17"/>
  <c r="BY70" i="17"/>
  <c r="AY71" i="17"/>
  <c r="AZ71" i="17"/>
  <c r="BA71" i="17"/>
  <c r="BC71" i="17"/>
  <c r="BD71" i="17"/>
  <c r="BE71" i="17"/>
  <c r="BF71" i="17"/>
  <c r="BG71" i="17"/>
  <c r="BH71" i="17"/>
  <c r="BI71" i="17"/>
  <c r="BJ71" i="17"/>
  <c r="BK71" i="17"/>
  <c r="BM71" i="17" s="1"/>
  <c r="BL71" i="17"/>
  <c r="BP71" i="17"/>
  <c r="BQ71" i="17"/>
  <c r="BR71" i="17"/>
  <c r="BS71" i="17"/>
  <c r="BT71" i="17"/>
  <c r="BU71" i="17"/>
  <c r="BV71" i="17"/>
  <c r="BW71" i="17"/>
  <c r="BX71" i="17"/>
  <c r="BY71" i="17"/>
  <c r="C72" i="17"/>
  <c r="D72" i="17"/>
  <c r="E72" i="17"/>
  <c r="F72" i="17"/>
  <c r="G72" i="17"/>
  <c r="H72" i="17"/>
  <c r="I72" i="17"/>
  <c r="J72" i="17"/>
  <c r="K72" i="17"/>
  <c r="L72" i="17"/>
  <c r="M72" i="17"/>
  <c r="N72" i="17"/>
  <c r="O72" i="17"/>
  <c r="P72" i="17"/>
  <c r="Q72" i="17"/>
  <c r="R72" i="17"/>
  <c r="S72" i="17"/>
  <c r="T72" i="17"/>
  <c r="U72" i="17"/>
  <c r="V72" i="17"/>
  <c r="W72" i="17"/>
  <c r="X72" i="17"/>
  <c r="Y72" i="17"/>
  <c r="Z72" i="17"/>
  <c r="AA72" i="17"/>
  <c r="AB72" i="17"/>
  <c r="AC72" i="17"/>
  <c r="AD72" i="17"/>
  <c r="AE72" i="17"/>
  <c r="AF72" i="17"/>
  <c r="AG72" i="17"/>
  <c r="AH72" i="17"/>
  <c r="AI72" i="17"/>
  <c r="AJ72" i="17"/>
  <c r="AK72" i="17"/>
  <c r="AL72" i="17"/>
  <c r="AM72" i="17"/>
  <c r="AN72" i="17"/>
  <c r="AO72" i="17"/>
  <c r="AP72" i="17"/>
  <c r="AR72" i="17"/>
  <c r="AS72" i="17"/>
  <c r="AT72" i="17"/>
  <c r="AU72" i="17"/>
  <c r="AV72" i="17"/>
  <c r="AW72" i="17"/>
  <c r="BF72" i="17"/>
  <c r="C73" i="17"/>
  <c r="D73" i="17"/>
  <c r="E73" i="17"/>
  <c r="F73" i="17"/>
  <c r="G73" i="17"/>
  <c r="H73" i="17"/>
  <c r="I73" i="17"/>
  <c r="J73" i="17"/>
  <c r="K73" i="17"/>
  <c r="L73" i="17"/>
  <c r="M73" i="17"/>
  <c r="N73" i="17"/>
  <c r="O73" i="17"/>
  <c r="P73" i="17"/>
  <c r="Q73" i="17"/>
  <c r="R73" i="17"/>
  <c r="S73" i="17"/>
  <c r="T73" i="17"/>
  <c r="U73" i="17"/>
  <c r="V73" i="17"/>
  <c r="W73" i="17"/>
  <c r="X73" i="17"/>
  <c r="Y73" i="17"/>
  <c r="Z73" i="17"/>
  <c r="AA73" i="17"/>
  <c r="AB73" i="17"/>
  <c r="BU73" i="17" s="1"/>
  <c r="BU74" i="17" s="1"/>
  <c r="AC73" i="17"/>
  <c r="AD73" i="17"/>
  <c r="AE73" i="17"/>
  <c r="AF73" i="17"/>
  <c r="AG73" i="17"/>
  <c r="BR73" i="17" s="1"/>
  <c r="AH73" i="17"/>
  <c r="AI73" i="17"/>
  <c r="AJ73" i="17"/>
  <c r="AK73" i="17"/>
  <c r="AL73" i="17"/>
  <c r="AM73" i="17"/>
  <c r="AN73" i="17"/>
  <c r="AO73" i="17"/>
  <c r="AP73" i="17"/>
  <c r="BT73" i="17"/>
  <c r="AY77" i="17"/>
  <c r="AZ77" i="17"/>
  <c r="BA77" i="17"/>
  <c r="BC77" i="17"/>
  <c r="BD77" i="17"/>
  <c r="BE77" i="17"/>
  <c r="BF77" i="17"/>
  <c r="BG77" i="17"/>
  <c r="BH77" i="17"/>
  <c r="BI77" i="17"/>
  <c r="BJ77" i="17"/>
  <c r="BK77" i="17"/>
  <c r="BL77" i="17"/>
  <c r="BP77" i="17"/>
  <c r="BQ77" i="17"/>
  <c r="BR77" i="17"/>
  <c r="BS77" i="17"/>
  <c r="BT77" i="17"/>
  <c r="BU77" i="17"/>
  <c r="BV77" i="17"/>
  <c r="BW77" i="17"/>
  <c r="BX77" i="17"/>
  <c r="BY77" i="17"/>
  <c r="AY78" i="17"/>
  <c r="AZ78" i="17"/>
  <c r="BA78" i="17"/>
  <c r="BC78" i="17"/>
  <c r="BD78" i="17"/>
  <c r="BE78" i="17"/>
  <c r="BF78" i="17"/>
  <c r="BG78" i="17"/>
  <c r="BH78" i="17"/>
  <c r="BI78" i="17"/>
  <c r="BJ78" i="17"/>
  <c r="BK78" i="17"/>
  <c r="BL78" i="17"/>
  <c r="BP78" i="17"/>
  <c r="BP110" i="17" s="1"/>
  <c r="BQ78" i="17"/>
  <c r="BR78" i="17"/>
  <c r="BS78" i="17"/>
  <c r="BT78" i="17"/>
  <c r="BU78" i="17"/>
  <c r="BV78" i="17"/>
  <c r="BW78" i="17"/>
  <c r="BX78" i="17"/>
  <c r="BY78" i="17"/>
  <c r="AY79" i="17"/>
  <c r="AZ79" i="17"/>
  <c r="BA79" i="17"/>
  <c r="BA110" i="17" s="1"/>
  <c r="BC79" i="17"/>
  <c r="BD79" i="17"/>
  <c r="BE79" i="17"/>
  <c r="BF79" i="17"/>
  <c r="BG79" i="17"/>
  <c r="BH79" i="17"/>
  <c r="BI79" i="17"/>
  <c r="BJ79" i="17"/>
  <c r="BK79" i="17"/>
  <c r="BL79" i="17"/>
  <c r="BM79" i="17" s="1"/>
  <c r="BP79" i="17"/>
  <c r="BQ79" i="17"/>
  <c r="BQ110" i="17" s="1"/>
  <c r="BR79" i="17"/>
  <c r="BS79" i="17"/>
  <c r="BT79" i="17"/>
  <c r="BU79" i="17"/>
  <c r="BV79" i="17"/>
  <c r="BW79" i="17"/>
  <c r="BX79" i="17"/>
  <c r="BY79" i="17"/>
  <c r="AY80" i="17"/>
  <c r="AZ80" i="17"/>
  <c r="BA80" i="17"/>
  <c r="BC80" i="17"/>
  <c r="BC110" i="17" s="1"/>
  <c r="BD80" i="17"/>
  <c r="BE80" i="17"/>
  <c r="BF80" i="17"/>
  <c r="BG80" i="17"/>
  <c r="BH80" i="17"/>
  <c r="BI80" i="17"/>
  <c r="BJ80" i="17"/>
  <c r="BK80" i="17"/>
  <c r="BL80" i="17"/>
  <c r="BM80" i="17" s="1"/>
  <c r="BP80" i="17"/>
  <c r="BQ80" i="17"/>
  <c r="BR80" i="17"/>
  <c r="BR110" i="17" s="1"/>
  <c r="BS80" i="17"/>
  <c r="BT80" i="17"/>
  <c r="BU80" i="17"/>
  <c r="BV80" i="17"/>
  <c r="BW80" i="17"/>
  <c r="BX80" i="17"/>
  <c r="BY80" i="17"/>
  <c r="AY81" i="17"/>
  <c r="AZ81" i="17"/>
  <c r="BA81" i="17"/>
  <c r="BC81" i="17"/>
  <c r="BD81" i="17"/>
  <c r="BD110" i="17" s="1"/>
  <c r="BE81" i="17"/>
  <c r="BF81" i="17"/>
  <c r="BG81" i="17"/>
  <c r="BH81" i="17"/>
  <c r="BI81" i="17"/>
  <c r="BJ81" i="17"/>
  <c r="BK81" i="17"/>
  <c r="BL81" i="17"/>
  <c r="BM81" i="17" s="1"/>
  <c r="BP81" i="17"/>
  <c r="BQ81" i="17"/>
  <c r="BR81" i="17"/>
  <c r="BS81" i="17"/>
  <c r="BS110" i="17" s="1"/>
  <c r="BT81" i="17"/>
  <c r="BU81" i="17"/>
  <c r="BV81" i="17"/>
  <c r="BW81" i="17"/>
  <c r="BX81" i="17"/>
  <c r="BY81" i="17"/>
  <c r="AY82" i="17"/>
  <c r="AZ82" i="17"/>
  <c r="BA82" i="17"/>
  <c r="BC82" i="17"/>
  <c r="BD82" i="17"/>
  <c r="BE82" i="17"/>
  <c r="BE110" i="17" s="1"/>
  <c r="BF82" i="17"/>
  <c r="BG82" i="17"/>
  <c r="BH82" i="17"/>
  <c r="BI82" i="17"/>
  <c r="BJ82" i="17"/>
  <c r="BK82" i="17"/>
  <c r="BL82" i="17"/>
  <c r="BM82" i="17" s="1"/>
  <c r="BP82" i="17"/>
  <c r="BQ82" i="17"/>
  <c r="BR82" i="17"/>
  <c r="BS82" i="17"/>
  <c r="BT82" i="17"/>
  <c r="BU82" i="17"/>
  <c r="BV82" i="17"/>
  <c r="BW82" i="17"/>
  <c r="BX82" i="17"/>
  <c r="BY82" i="17"/>
  <c r="AY83" i="17"/>
  <c r="AZ83" i="17"/>
  <c r="BA83" i="17"/>
  <c r="BC83" i="17"/>
  <c r="BD83" i="17"/>
  <c r="BE83" i="17"/>
  <c r="BF83" i="17"/>
  <c r="BF111" i="17" s="1"/>
  <c r="BG83" i="17"/>
  <c r="BH83" i="17"/>
  <c r="BI83" i="17"/>
  <c r="BJ83" i="17"/>
  <c r="BK83" i="17"/>
  <c r="BL83" i="17"/>
  <c r="BM83" i="17" s="1"/>
  <c r="BP83" i="17"/>
  <c r="BQ83" i="17"/>
  <c r="BR83" i="17"/>
  <c r="BS83" i="17"/>
  <c r="BT83" i="17"/>
  <c r="BU83" i="17"/>
  <c r="BV83" i="17"/>
  <c r="BW83" i="17"/>
  <c r="BX83" i="17"/>
  <c r="BY83" i="17"/>
  <c r="AY84" i="17"/>
  <c r="AZ84" i="17"/>
  <c r="BA84" i="17"/>
  <c r="BC84" i="17"/>
  <c r="BD84" i="17"/>
  <c r="BE84" i="17"/>
  <c r="BF84" i="17"/>
  <c r="BG84" i="17"/>
  <c r="BH84" i="17"/>
  <c r="BI84" i="17"/>
  <c r="BJ84" i="17"/>
  <c r="BK84" i="17"/>
  <c r="BL84" i="17"/>
  <c r="BM84" i="17" s="1"/>
  <c r="BP84" i="17"/>
  <c r="BQ84" i="17"/>
  <c r="BR84" i="17"/>
  <c r="BS84" i="17"/>
  <c r="BT84" i="17"/>
  <c r="BU84" i="17"/>
  <c r="BV84" i="17"/>
  <c r="BW84" i="17"/>
  <c r="BX84" i="17"/>
  <c r="BY84" i="17"/>
  <c r="AY85" i="17"/>
  <c r="AZ85" i="17"/>
  <c r="BA85" i="17"/>
  <c r="BC85" i="17"/>
  <c r="BD85" i="17"/>
  <c r="BE85" i="17"/>
  <c r="BF85" i="17"/>
  <c r="BG85" i="17"/>
  <c r="BH85" i="17"/>
  <c r="BH111" i="17" s="1"/>
  <c r="BI85" i="17"/>
  <c r="BJ85" i="17"/>
  <c r="BK85" i="17"/>
  <c r="BL85" i="17"/>
  <c r="BM85" i="17" s="1"/>
  <c r="BP85" i="17"/>
  <c r="BQ85" i="17"/>
  <c r="BR85" i="17"/>
  <c r="BS85" i="17"/>
  <c r="BT85" i="17"/>
  <c r="BU85" i="17"/>
  <c r="BV85" i="17"/>
  <c r="BW85" i="17"/>
  <c r="BW110" i="17" s="1"/>
  <c r="BX85" i="17"/>
  <c r="BY85" i="17"/>
  <c r="AY86" i="17"/>
  <c r="AZ86" i="17"/>
  <c r="BA86" i="17"/>
  <c r="BC86" i="17"/>
  <c r="BD86" i="17"/>
  <c r="BE86" i="17"/>
  <c r="BF86" i="17"/>
  <c r="BG86" i="17"/>
  <c r="BH86" i="17"/>
  <c r="BI86" i="17"/>
  <c r="BI110" i="17" s="1"/>
  <c r="BJ86" i="17"/>
  <c r="BK86" i="17"/>
  <c r="BL86" i="17"/>
  <c r="BP86" i="17"/>
  <c r="BQ86" i="17"/>
  <c r="BR86" i="17"/>
  <c r="BS86" i="17"/>
  <c r="BT86" i="17"/>
  <c r="BU86" i="17"/>
  <c r="BV86" i="17"/>
  <c r="BW86" i="17"/>
  <c r="BX86" i="17"/>
  <c r="BX110" i="17" s="1"/>
  <c r="BY86" i="17"/>
  <c r="AY87" i="17"/>
  <c r="AZ87" i="17"/>
  <c r="BA87" i="17"/>
  <c r="BC87" i="17"/>
  <c r="BD87" i="17"/>
  <c r="BE87" i="17"/>
  <c r="BF87" i="17"/>
  <c r="BG87" i="17"/>
  <c r="BH87" i="17"/>
  <c r="BI87" i="17"/>
  <c r="BJ87" i="17"/>
  <c r="BJ110" i="17" s="1"/>
  <c r="BK87" i="17"/>
  <c r="BL87" i="17"/>
  <c r="BP87" i="17"/>
  <c r="BQ87" i="17"/>
  <c r="BR87" i="17"/>
  <c r="BS87" i="17"/>
  <c r="BT87" i="17"/>
  <c r="BU87" i="17"/>
  <c r="BV87" i="17"/>
  <c r="BW87" i="17"/>
  <c r="BX87" i="17"/>
  <c r="BY87" i="17"/>
  <c r="AY88" i="17"/>
  <c r="AZ88" i="17"/>
  <c r="BA88" i="17"/>
  <c r="BC88" i="17"/>
  <c r="BD88" i="17"/>
  <c r="BE88" i="17"/>
  <c r="BF88" i="17"/>
  <c r="BG88" i="17"/>
  <c r="BH88" i="17"/>
  <c r="BI88" i="17"/>
  <c r="BJ88" i="17"/>
  <c r="BK88" i="17"/>
  <c r="BL88" i="17"/>
  <c r="BP88" i="17"/>
  <c r="BQ88" i="17"/>
  <c r="BR88" i="17"/>
  <c r="BS88" i="17"/>
  <c r="BT88" i="17"/>
  <c r="BU88" i="17"/>
  <c r="BV88" i="17"/>
  <c r="BW88" i="17"/>
  <c r="BX88" i="17"/>
  <c r="BY88" i="17"/>
  <c r="AY89" i="17"/>
  <c r="AZ89" i="17"/>
  <c r="BA89" i="17"/>
  <c r="BC89" i="17"/>
  <c r="BD89" i="17"/>
  <c r="BE89" i="17"/>
  <c r="BF89" i="17"/>
  <c r="BG89" i="17"/>
  <c r="BH89" i="17"/>
  <c r="BI89" i="17"/>
  <c r="BJ89" i="17"/>
  <c r="BK89" i="17"/>
  <c r="BL89" i="17"/>
  <c r="BM89" i="17" s="1"/>
  <c r="BP89" i="17"/>
  <c r="BQ89" i="17"/>
  <c r="BR89" i="17"/>
  <c r="BS89" i="17"/>
  <c r="BT89" i="17"/>
  <c r="BU89" i="17"/>
  <c r="BV89" i="17"/>
  <c r="BW89" i="17"/>
  <c r="BX89" i="17"/>
  <c r="BY89" i="17"/>
  <c r="AY90" i="17"/>
  <c r="AZ90" i="17"/>
  <c r="BA90" i="17"/>
  <c r="BC90" i="17"/>
  <c r="BD90" i="17"/>
  <c r="BE90" i="17"/>
  <c r="BF90" i="17"/>
  <c r="BG90" i="17"/>
  <c r="BH90" i="17"/>
  <c r="BI90" i="17"/>
  <c r="BJ90" i="17"/>
  <c r="BK90" i="17"/>
  <c r="BL90" i="17"/>
  <c r="BM90" i="17" s="1"/>
  <c r="BP90" i="17"/>
  <c r="BQ90" i="17"/>
  <c r="BR90" i="17"/>
  <c r="BS90" i="17"/>
  <c r="BT90" i="17"/>
  <c r="BU90" i="17"/>
  <c r="BV90" i="17"/>
  <c r="BW90" i="17"/>
  <c r="BX90" i="17"/>
  <c r="BY90" i="17"/>
  <c r="AY91" i="17"/>
  <c r="AZ91" i="17"/>
  <c r="BA91" i="17"/>
  <c r="BC91" i="17"/>
  <c r="BD91" i="17"/>
  <c r="BE91" i="17"/>
  <c r="BF91" i="17"/>
  <c r="BG91" i="17"/>
  <c r="BH91" i="17"/>
  <c r="BI91" i="17"/>
  <c r="BJ91" i="17"/>
  <c r="BK91" i="17"/>
  <c r="BL91" i="17"/>
  <c r="BM91" i="17" s="1"/>
  <c r="BP91" i="17"/>
  <c r="BQ91" i="17"/>
  <c r="BR91" i="17"/>
  <c r="BS91" i="17"/>
  <c r="BT91" i="17"/>
  <c r="BU91" i="17"/>
  <c r="BV91" i="17"/>
  <c r="BW91" i="17"/>
  <c r="BX91" i="17"/>
  <c r="BY91" i="17"/>
  <c r="AY92" i="17"/>
  <c r="AZ92" i="17"/>
  <c r="BA92" i="17"/>
  <c r="BC92" i="17"/>
  <c r="BD92" i="17"/>
  <c r="BE92" i="17"/>
  <c r="BF92" i="17"/>
  <c r="BG92" i="17"/>
  <c r="BH92" i="17"/>
  <c r="BI92" i="17"/>
  <c r="BJ92" i="17"/>
  <c r="BK92" i="17"/>
  <c r="BL92" i="17"/>
  <c r="BM92" i="17" s="1"/>
  <c r="BP92" i="17"/>
  <c r="BQ92" i="17"/>
  <c r="BR92" i="17"/>
  <c r="BS92" i="17"/>
  <c r="BT92" i="17"/>
  <c r="BU92" i="17"/>
  <c r="BV92" i="17"/>
  <c r="BW92" i="17"/>
  <c r="BX92" i="17"/>
  <c r="BY92" i="17"/>
  <c r="AY93" i="17"/>
  <c r="AZ93" i="17"/>
  <c r="BA93" i="17"/>
  <c r="BC93" i="17"/>
  <c r="BD93" i="17"/>
  <c r="BE93" i="17"/>
  <c r="BF93" i="17"/>
  <c r="BG93" i="17"/>
  <c r="BH93" i="17"/>
  <c r="BI93" i="17"/>
  <c r="BJ93" i="17"/>
  <c r="BK93" i="17"/>
  <c r="BL93" i="17"/>
  <c r="BM93" i="17" s="1"/>
  <c r="BP93" i="17"/>
  <c r="BQ93" i="17"/>
  <c r="BR93" i="17"/>
  <c r="BS93" i="17"/>
  <c r="BT93" i="17"/>
  <c r="BU93" i="17"/>
  <c r="BV93" i="17"/>
  <c r="BW93" i="17"/>
  <c r="BX93" i="17"/>
  <c r="BY93" i="17"/>
  <c r="AY94" i="17"/>
  <c r="AZ94" i="17"/>
  <c r="BA94" i="17"/>
  <c r="BC94" i="17"/>
  <c r="BD94" i="17"/>
  <c r="BE94" i="17"/>
  <c r="BF94" i="17"/>
  <c r="BG94" i="17"/>
  <c r="BH94" i="17"/>
  <c r="BI94" i="17"/>
  <c r="BJ94" i="17"/>
  <c r="BK94" i="17"/>
  <c r="BL94" i="17"/>
  <c r="BM94" i="17" s="1"/>
  <c r="BP94" i="17"/>
  <c r="BQ94" i="17"/>
  <c r="BR94" i="17"/>
  <c r="BS94" i="17"/>
  <c r="BT94" i="17"/>
  <c r="BU94" i="17"/>
  <c r="BV94" i="17"/>
  <c r="BW94" i="17"/>
  <c r="BX94" i="17"/>
  <c r="BY94" i="17"/>
  <c r="AY95" i="17"/>
  <c r="AZ95" i="17"/>
  <c r="BA95" i="17"/>
  <c r="BC95" i="17"/>
  <c r="BD95" i="17"/>
  <c r="BE95" i="17"/>
  <c r="BF95" i="17"/>
  <c r="BG95" i="17"/>
  <c r="BH95" i="17"/>
  <c r="BI95" i="17"/>
  <c r="BJ95" i="17"/>
  <c r="BK95" i="17"/>
  <c r="BL95" i="17"/>
  <c r="BP95" i="17"/>
  <c r="BQ95" i="17"/>
  <c r="BR95" i="17"/>
  <c r="BS95" i="17"/>
  <c r="BT95" i="17"/>
  <c r="BU95" i="17"/>
  <c r="BV95" i="17"/>
  <c r="BW95" i="17"/>
  <c r="BX95" i="17"/>
  <c r="BY95" i="17"/>
  <c r="AY96" i="17"/>
  <c r="AZ96" i="17"/>
  <c r="BA96" i="17"/>
  <c r="BC96" i="17"/>
  <c r="BD96" i="17"/>
  <c r="BE96" i="17"/>
  <c r="BF96" i="17"/>
  <c r="BG96" i="17"/>
  <c r="BH96" i="17"/>
  <c r="BI96" i="17"/>
  <c r="BJ96" i="17"/>
  <c r="BK96" i="17"/>
  <c r="BL96" i="17"/>
  <c r="BM96" i="17" s="1"/>
  <c r="BP96" i="17"/>
  <c r="BQ96" i="17"/>
  <c r="BR96" i="17"/>
  <c r="BS96" i="17"/>
  <c r="BT96" i="17"/>
  <c r="BU96" i="17"/>
  <c r="BV96" i="17"/>
  <c r="BW96" i="17"/>
  <c r="BX96" i="17"/>
  <c r="BY96" i="17"/>
  <c r="AY97" i="17"/>
  <c r="AZ97" i="17"/>
  <c r="BA97" i="17"/>
  <c r="BC97" i="17"/>
  <c r="BD97" i="17"/>
  <c r="BE97" i="17"/>
  <c r="BF97" i="17"/>
  <c r="BG97" i="17"/>
  <c r="BH97" i="17"/>
  <c r="BI97" i="17"/>
  <c r="BJ97" i="17"/>
  <c r="BK97" i="17"/>
  <c r="BL97" i="17"/>
  <c r="BM97" i="17" s="1"/>
  <c r="BP97" i="17"/>
  <c r="BQ97" i="17"/>
  <c r="BR97" i="17"/>
  <c r="BS97" i="17"/>
  <c r="BT97" i="17"/>
  <c r="BU97" i="17"/>
  <c r="BV97" i="17"/>
  <c r="BW97" i="17"/>
  <c r="BX97" i="17"/>
  <c r="BY97" i="17"/>
  <c r="AY98" i="17"/>
  <c r="AZ98" i="17"/>
  <c r="BA98" i="17"/>
  <c r="BC98" i="17"/>
  <c r="BD98" i="17"/>
  <c r="BE98" i="17"/>
  <c r="BF98" i="17"/>
  <c r="BG98" i="17"/>
  <c r="BH98" i="17"/>
  <c r="BI98" i="17"/>
  <c r="BJ98" i="17"/>
  <c r="BK98" i="17"/>
  <c r="BL98" i="17"/>
  <c r="BP98" i="17"/>
  <c r="BQ98" i="17"/>
  <c r="BR98" i="17"/>
  <c r="BS98" i="17"/>
  <c r="BT98" i="17"/>
  <c r="BU98" i="17"/>
  <c r="BV98" i="17"/>
  <c r="BW98" i="17"/>
  <c r="BX98" i="17"/>
  <c r="BY98" i="17"/>
  <c r="AY99" i="17"/>
  <c r="AZ99" i="17"/>
  <c r="BA99" i="17"/>
  <c r="BC99" i="17"/>
  <c r="BD99" i="17"/>
  <c r="BE99" i="17"/>
  <c r="BF99" i="17"/>
  <c r="BG99" i="17"/>
  <c r="BH99" i="17"/>
  <c r="BI99" i="17"/>
  <c r="BJ99" i="17"/>
  <c r="BK99" i="17"/>
  <c r="BL99" i="17"/>
  <c r="BP99" i="17"/>
  <c r="BQ99" i="17"/>
  <c r="BR99" i="17"/>
  <c r="BS99" i="17"/>
  <c r="BT99" i="17"/>
  <c r="BU99" i="17"/>
  <c r="BV99" i="17"/>
  <c r="BW99" i="17"/>
  <c r="BX99" i="17"/>
  <c r="BY99" i="17"/>
  <c r="AY100" i="17"/>
  <c r="AZ100" i="17"/>
  <c r="BA100" i="17"/>
  <c r="BC100" i="17"/>
  <c r="BD100" i="17"/>
  <c r="BE100" i="17"/>
  <c r="BF100" i="17"/>
  <c r="BG100" i="17"/>
  <c r="BH100" i="17"/>
  <c r="BI100" i="17"/>
  <c r="BJ100" i="17"/>
  <c r="BK100" i="17"/>
  <c r="BL100" i="17"/>
  <c r="BP100" i="17"/>
  <c r="BQ100" i="17"/>
  <c r="BR100" i="17"/>
  <c r="BS100" i="17"/>
  <c r="BT100" i="17"/>
  <c r="BU100" i="17"/>
  <c r="BV100" i="17"/>
  <c r="BW100" i="17"/>
  <c r="BX100" i="17"/>
  <c r="BY100" i="17"/>
  <c r="AY101" i="17"/>
  <c r="AZ101" i="17"/>
  <c r="BA101" i="17"/>
  <c r="BC101" i="17"/>
  <c r="BD101" i="17"/>
  <c r="BE101" i="17"/>
  <c r="BF101" i="17"/>
  <c r="BG101" i="17"/>
  <c r="BH101" i="17"/>
  <c r="BI101" i="17"/>
  <c r="BJ101" i="17"/>
  <c r="BK101" i="17"/>
  <c r="BL101" i="17"/>
  <c r="BM101" i="17" s="1"/>
  <c r="BP101" i="17"/>
  <c r="BQ101" i="17"/>
  <c r="BR101" i="17"/>
  <c r="BS101" i="17"/>
  <c r="BT101" i="17"/>
  <c r="BU101" i="17"/>
  <c r="BV101" i="17"/>
  <c r="BW101" i="17"/>
  <c r="BX101" i="17"/>
  <c r="BY101" i="17"/>
  <c r="AY102" i="17"/>
  <c r="AZ102" i="17"/>
  <c r="BA102" i="17"/>
  <c r="BC102" i="17"/>
  <c r="BD102" i="17"/>
  <c r="BE102" i="17"/>
  <c r="BF102" i="17"/>
  <c r="BG102" i="17"/>
  <c r="BH102" i="17"/>
  <c r="BI102" i="17"/>
  <c r="BJ102" i="17"/>
  <c r="BK102" i="17"/>
  <c r="BL102" i="17"/>
  <c r="BM102" i="17" s="1"/>
  <c r="BP102" i="17"/>
  <c r="BQ102" i="17"/>
  <c r="BR102" i="17"/>
  <c r="BS102" i="17"/>
  <c r="BT102" i="17"/>
  <c r="BU102" i="17"/>
  <c r="BV102" i="17"/>
  <c r="BW102" i="17"/>
  <c r="BX102" i="17"/>
  <c r="BY102" i="17"/>
  <c r="AY103" i="17"/>
  <c r="AZ103" i="17"/>
  <c r="BA103" i="17"/>
  <c r="BC103" i="17"/>
  <c r="BD103" i="17"/>
  <c r="BE103" i="17"/>
  <c r="BF103" i="17"/>
  <c r="BG103" i="17"/>
  <c r="BH103" i="17"/>
  <c r="BI103" i="17"/>
  <c r="BJ103" i="17"/>
  <c r="BK103" i="17"/>
  <c r="BL103" i="17"/>
  <c r="BM103" i="17" s="1"/>
  <c r="BP103" i="17"/>
  <c r="BQ103" i="17"/>
  <c r="BR103" i="17"/>
  <c r="BS103" i="17"/>
  <c r="BT103" i="17"/>
  <c r="BU103" i="17"/>
  <c r="BV103" i="17"/>
  <c r="BW103" i="17"/>
  <c r="BX103" i="17"/>
  <c r="BY103" i="17"/>
  <c r="AY104" i="17"/>
  <c r="AZ104" i="17"/>
  <c r="BA104" i="17"/>
  <c r="BC104" i="17"/>
  <c r="BD104" i="17"/>
  <c r="BE104" i="17"/>
  <c r="BF104" i="17"/>
  <c r="BG104" i="17"/>
  <c r="BH104" i="17"/>
  <c r="BI104" i="17"/>
  <c r="BJ104" i="17"/>
  <c r="BK104" i="17"/>
  <c r="BL104" i="17"/>
  <c r="BM104" i="17" s="1"/>
  <c r="BP104" i="17"/>
  <c r="BQ104" i="17"/>
  <c r="BR104" i="17"/>
  <c r="BS104" i="17"/>
  <c r="BT104" i="17"/>
  <c r="BU104" i="17"/>
  <c r="BV104" i="17"/>
  <c r="BW104" i="17"/>
  <c r="BX104" i="17"/>
  <c r="BY104" i="17"/>
  <c r="AY105" i="17"/>
  <c r="AZ105" i="17"/>
  <c r="BA105" i="17"/>
  <c r="BC105" i="17"/>
  <c r="BD105" i="17"/>
  <c r="BE105" i="17"/>
  <c r="BF105" i="17"/>
  <c r="BG105" i="17"/>
  <c r="BH105" i="17"/>
  <c r="BI105" i="17"/>
  <c r="BJ105" i="17"/>
  <c r="BK105" i="17"/>
  <c r="BL105" i="17"/>
  <c r="BM105" i="17" s="1"/>
  <c r="BP105" i="17"/>
  <c r="BQ105" i="17"/>
  <c r="BR105" i="17"/>
  <c r="BS105" i="17"/>
  <c r="BT105" i="17"/>
  <c r="BU105" i="17"/>
  <c r="BV105" i="17"/>
  <c r="BW105" i="17"/>
  <c r="BX105" i="17"/>
  <c r="BY105" i="17"/>
  <c r="AY106" i="17"/>
  <c r="AZ106" i="17"/>
  <c r="BA106" i="17"/>
  <c r="BC106" i="17"/>
  <c r="BD106" i="17"/>
  <c r="BE106" i="17"/>
  <c r="BF106" i="17"/>
  <c r="BG106" i="17"/>
  <c r="BH106" i="17"/>
  <c r="BI106" i="17"/>
  <c r="BJ106" i="17"/>
  <c r="BK106" i="17"/>
  <c r="BL106" i="17"/>
  <c r="BM106" i="17" s="1"/>
  <c r="BP106" i="17"/>
  <c r="BQ106" i="17"/>
  <c r="BR106" i="17"/>
  <c r="BS106" i="17"/>
  <c r="BT106" i="17"/>
  <c r="BU106" i="17"/>
  <c r="BV106" i="17"/>
  <c r="BW106" i="17"/>
  <c r="BX106" i="17"/>
  <c r="BY106" i="17"/>
  <c r="AY107" i="17"/>
  <c r="AZ107" i="17"/>
  <c r="BA107" i="17"/>
  <c r="BC107" i="17"/>
  <c r="BD107" i="17"/>
  <c r="BE107" i="17"/>
  <c r="BF107" i="17"/>
  <c r="BG107" i="17"/>
  <c r="BH107" i="17"/>
  <c r="BI107" i="17"/>
  <c r="BJ107" i="17"/>
  <c r="BK107" i="17"/>
  <c r="BL107" i="17"/>
  <c r="BP107" i="17"/>
  <c r="BQ107" i="17"/>
  <c r="BR107" i="17"/>
  <c r="BS107" i="17"/>
  <c r="BT107" i="17"/>
  <c r="BU107" i="17"/>
  <c r="BV107" i="17"/>
  <c r="BW107" i="17"/>
  <c r="BX107" i="17"/>
  <c r="BY107" i="17"/>
  <c r="AY108" i="17"/>
  <c r="AZ108" i="17"/>
  <c r="BA108" i="17"/>
  <c r="BC108" i="17"/>
  <c r="BD108" i="17"/>
  <c r="BE108" i="17"/>
  <c r="BF108" i="17"/>
  <c r="BG108" i="17"/>
  <c r="BH108" i="17"/>
  <c r="BI108" i="17"/>
  <c r="BJ108" i="17"/>
  <c r="BK108" i="17"/>
  <c r="BL108" i="17"/>
  <c r="BM108" i="17" s="1"/>
  <c r="BP108" i="17"/>
  <c r="BQ108" i="17"/>
  <c r="BR108" i="17"/>
  <c r="BS108" i="17"/>
  <c r="BT108" i="17"/>
  <c r="BU108" i="17"/>
  <c r="BV108" i="17"/>
  <c r="BW108" i="17"/>
  <c r="BX108" i="17"/>
  <c r="BY108" i="17"/>
  <c r="AY109" i="17"/>
  <c r="AZ109" i="17"/>
  <c r="BA109" i="17"/>
  <c r="BC109" i="17"/>
  <c r="BD109" i="17"/>
  <c r="BE109" i="17"/>
  <c r="BF109" i="17"/>
  <c r="BG109" i="17"/>
  <c r="BH109" i="17"/>
  <c r="BI109" i="17"/>
  <c r="BJ109" i="17"/>
  <c r="BK109" i="17"/>
  <c r="BL109" i="17"/>
  <c r="BM109" i="17" s="1"/>
  <c r="BP109" i="17"/>
  <c r="BQ109" i="17"/>
  <c r="BR109" i="17"/>
  <c r="BS109" i="17"/>
  <c r="BT109" i="17"/>
  <c r="BU109" i="17"/>
  <c r="BV109" i="17"/>
  <c r="BW109" i="17"/>
  <c r="BX109" i="17"/>
  <c r="BY109" i="17"/>
  <c r="C110" i="17"/>
  <c r="D110" i="17"/>
  <c r="E110" i="17"/>
  <c r="F110" i="17"/>
  <c r="G110" i="17"/>
  <c r="H110" i="17"/>
  <c r="I110" i="17"/>
  <c r="J110" i="17"/>
  <c r="K110" i="17"/>
  <c r="L110" i="17"/>
  <c r="M110" i="17"/>
  <c r="N110" i="17"/>
  <c r="O110" i="17"/>
  <c r="P110" i="17"/>
  <c r="Q110" i="17"/>
  <c r="R110" i="17"/>
  <c r="S110" i="17"/>
  <c r="T110" i="17"/>
  <c r="U110" i="17"/>
  <c r="V110" i="17"/>
  <c r="W110" i="17"/>
  <c r="X110" i="17"/>
  <c r="Y110" i="17"/>
  <c r="Z110" i="17"/>
  <c r="AA110" i="17"/>
  <c r="AB110" i="17"/>
  <c r="AC110" i="17"/>
  <c r="AD110" i="17"/>
  <c r="AE110" i="17"/>
  <c r="AF110" i="17"/>
  <c r="AG110" i="17"/>
  <c r="AH110" i="17"/>
  <c r="AI110" i="17"/>
  <c r="AJ110" i="17"/>
  <c r="AK110" i="17"/>
  <c r="AL110" i="17"/>
  <c r="AM110" i="17"/>
  <c r="AN110" i="17"/>
  <c r="AO110" i="17"/>
  <c r="AP110" i="17"/>
  <c r="AR110" i="17"/>
  <c r="AS110" i="17"/>
  <c r="AT110" i="17"/>
  <c r="AU110" i="17"/>
  <c r="AV110" i="17"/>
  <c r="AW110" i="17"/>
  <c r="BT110" i="17"/>
  <c r="C111" i="17"/>
  <c r="D111" i="17"/>
  <c r="E111" i="17"/>
  <c r="F111" i="17"/>
  <c r="G111" i="17"/>
  <c r="H111" i="17"/>
  <c r="I111" i="17"/>
  <c r="J111" i="17"/>
  <c r="K111" i="17"/>
  <c r="L111" i="17"/>
  <c r="BY111" i="17" s="1"/>
  <c r="M111" i="17"/>
  <c r="N111" i="17"/>
  <c r="O111" i="17"/>
  <c r="P111" i="17"/>
  <c r="Q111" i="17"/>
  <c r="BV111" i="17" s="1"/>
  <c r="R111" i="17"/>
  <c r="S111" i="17"/>
  <c r="T111" i="17"/>
  <c r="U111" i="17"/>
  <c r="V111" i="17"/>
  <c r="W111" i="17"/>
  <c r="X111" i="17"/>
  <c r="Y111" i="17"/>
  <c r="Z111" i="17"/>
  <c r="BU111" i="17" s="1"/>
  <c r="AA111" i="17"/>
  <c r="AB111" i="17"/>
  <c r="AC111" i="17"/>
  <c r="AD111" i="17"/>
  <c r="AE111" i="17"/>
  <c r="AF111" i="17"/>
  <c r="AG111" i="17"/>
  <c r="AH111" i="17"/>
  <c r="AI111" i="17"/>
  <c r="AJ111" i="17"/>
  <c r="BS111" i="17" s="1"/>
  <c r="AK111" i="17"/>
  <c r="AL111" i="17"/>
  <c r="AM111" i="17"/>
  <c r="AN111" i="17"/>
  <c r="AO111" i="17"/>
  <c r="AP111" i="17"/>
  <c r="BI111" i="17"/>
  <c r="BP111" i="17"/>
  <c r="AR116" i="17"/>
  <c r="AS116" i="17"/>
  <c r="AT116" i="17"/>
  <c r="AU116" i="17"/>
  <c r="AV116" i="17"/>
  <c r="AW116" i="17"/>
  <c r="BH116" i="17"/>
  <c r="C117" i="17"/>
  <c r="D117" i="17"/>
  <c r="E117" i="17"/>
  <c r="F117" i="17"/>
  <c r="G117" i="17"/>
  <c r="H117" i="17"/>
  <c r="I117" i="17"/>
  <c r="J117" i="17"/>
  <c r="K117" i="17"/>
  <c r="L117" i="17"/>
  <c r="M117" i="17"/>
  <c r="N117" i="17"/>
  <c r="O117" i="17"/>
  <c r="P117" i="17"/>
  <c r="Q117" i="17"/>
  <c r="R117" i="17"/>
  <c r="BW117" i="17" s="1"/>
  <c r="S117" i="17"/>
  <c r="T117" i="17"/>
  <c r="U117" i="17"/>
  <c r="V117" i="17"/>
  <c r="W117" i="17"/>
  <c r="X117" i="17"/>
  <c r="Y117" i="17"/>
  <c r="Z117" i="17"/>
  <c r="AA117" i="17"/>
  <c r="AB117" i="17"/>
  <c r="AC117" i="17"/>
  <c r="AD117" i="17"/>
  <c r="AE117" i="17"/>
  <c r="AF117" i="17"/>
  <c r="AG117" i="17"/>
  <c r="AH117" i="17"/>
  <c r="AI117" i="17"/>
  <c r="AJ117" i="17"/>
  <c r="AK117" i="17"/>
  <c r="AL117" i="17"/>
  <c r="AM117" i="17"/>
  <c r="AN117" i="17"/>
  <c r="AO117" i="17"/>
  <c r="AP117" i="17"/>
  <c r="BP117" i="17"/>
  <c r="BQ117" i="17"/>
  <c r="CA98" i="19" l="1"/>
  <c r="BX66" i="19"/>
  <c r="CL66" i="19"/>
  <c r="CX66" i="19"/>
  <c r="BU97" i="19"/>
  <c r="CG97" i="19"/>
  <c r="CU97" i="19"/>
  <c r="CL98" i="19"/>
  <c r="BZ107" i="19"/>
  <c r="CN32" i="19"/>
  <c r="CM33" i="19"/>
  <c r="BS67" i="19"/>
  <c r="CE67" i="19"/>
  <c r="CS112" i="19"/>
  <c r="BT97" i="19"/>
  <c r="CF97" i="19"/>
  <c r="CT97" i="19"/>
  <c r="BT113" i="19"/>
  <c r="CO107" i="19"/>
  <c r="CY107" i="19"/>
  <c r="BW97" i="19"/>
  <c r="CK97" i="19"/>
  <c r="CW97" i="19"/>
  <c r="BV33" i="19"/>
  <c r="BW33" i="19"/>
  <c r="CK32" i="19"/>
  <c r="CW32" i="19"/>
  <c r="BX107" i="19"/>
  <c r="CL32" i="19"/>
  <c r="CX32" i="19"/>
  <c r="CL107" i="19"/>
  <c r="CM32" i="19"/>
  <c r="CY32" i="19"/>
  <c r="BR67" i="19"/>
  <c r="CD67" i="19"/>
  <c r="CR112" i="19"/>
  <c r="BS97" i="19"/>
  <c r="CE97" i="19"/>
  <c r="CS97" i="19"/>
  <c r="CM98" i="19"/>
  <c r="CK113" i="19"/>
  <c r="CA107" i="19"/>
  <c r="CO32" i="19"/>
  <c r="CJ67" i="19"/>
  <c r="CJ68" i="19" s="1"/>
  <c r="BV66" i="19"/>
  <c r="CJ66" i="19"/>
  <c r="CV66" i="19"/>
  <c r="BR33" i="19"/>
  <c r="CD33" i="19"/>
  <c r="BW66" i="19"/>
  <c r="CK66" i="19"/>
  <c r="CW66" i="19"/>
  <c r="CT113" i="19"/>
  <c r="CE106" i="19"/>
  <c r="CS106" i="19"/>
  <c r="CY98" i="19"/>
  <c r="BS106" i="19"/>
  <c r="BZ98" i="19"/>
  <c r="CN97" i="19"/>
  <c r="CL113" i="19"/>
  <c r="CR113" i="19"/>
  <c r="CV113" i="19"/>
  <c r="CJ106" i="19"/>
  <c r="CV106" i="19"/>
  <c r="CA112" i="19"/>
  <c r="CO112" i="19"/>
  <c r="CP97" i="19"/>
  <c r="CD25" i="11"/>
  <c r="CF24" i="11"/>
  <c r="BS39" i="17"/>
  <c r="BE111" i="17"/>
  <c r="BM62" i="17"/>
  <c r="BM50" i="17"/>
  <c r="BR72" i="17"/>
  <c r="BC73" i="17"/>
  <c r="BE38" i="17"/>
  <c r="BW38" i="17"/>
  <c r="BA37" i="17"/>
  <c r="BM26" i="17"/>
  <c r="BM14" i="17"/>
  <c r="BQ37" i="17"/>
  <c r="CQ33" i="19"/>
  <c r="CS33" i="19"/>
  <c r="CU33" i="19"/>
  <c r="CY67" i="19"/>
  <c r="BX97" i="19"/>
  <c r="CL97" i="19"/>
  <c r="CX97" i="19"/>
  <c r="CK98" i="19"/>
  <c r="CQ98" i="19"/>
  <c r="CW98" i="19"/>
  <c r="CK107" i="19"/>
  <c r="CX112" i="19"/>
  <c r="BX116" i="17"/>
  <c r="BD111" i="17"/>
  <c r="BJ73" i="17"/>
  <c r="BM63" i="17"/>
  <c r="BM51" i="17"/>
  <c r="BQ72" i="17"/>
  <c r="BD38" i="17"/>
  <c r="BM27" i="17"/>
  <c r="BM15" i="17"/>
  <c r="AZ37" i="17"/>
  <c r="CB106" i="19"/>
  <c r="CP106" i="19"/>
  <c r="CP33" i="19"/>
  <c r="CR33" i="19"/>
  <c r="CV33" i="19"/>
  <c r="CB112" i="19"/>
  <c r="CP112" i="19"/>
  <c r="CN67" i="19"/>
  <c r="CT67" i="19"/>
  <c r="BY98" i="19"/>
  <c r="CM97" i="19"/>
  <c r="CY97" i="19"/>
  <c r="CP98" i="19"/>
  <c r="CX98" i="19"/>
  <c r="CN107" i="19"/>
  <c r="CX107" i="19"/>
  <c r="CJ113" i="19"/>
  <c r="BS112" i="17"/>
  <c r="BF112" i="17" s="1"/>
  <c r="BF113" i="17" s="1"/>
  <c r="BQ118" i="17"/>
  <c r="BT117" i="17"/>
  <c r="BC111" i="17"/>
  <c r="BH110" i="17"/>
  <c r="BG110" i="17"/>
  <c r="BI73" i="17"/>
  <c r="BM64" i="17"/>
  <c r="BK117" i="17"/>
  <c r="BD117" i="17"/>
  <c r="BP37" i="17"/>
  <c r="BP39" i="17" s="1"/>
  <c r="BM28" i="17"/>
  <c r="BM16" i="17"/>
  <c r="CC106" i="19"/>
  <c r="CQ106" i="19"/>
  <c r="BV32" i="19"/>
  <c r="CC112" i="19"/>
  <c r="CQ112" i="19"/>
  <c r="BL110" i="17"/>
  <c r="BY37" i="17"/>
  <c r="BY39" i="17" s="1"/>
  <c r="BL39" i="17" s="1"/>
  <c r="BL40" i="17" s="1"/>
  <c r="BS117" i="17"/>
  <c r="BY117" i="17"/>
  <c r="BV116" i="17"/>
  <c r="BW111" i="17"/>
  <c r="BW112" i="17" s="1"/>
  <c r="BM107" i="17"/>
  <c r="BV110" i="17"/>
  <c r="BV112" i="17" s="1"/>
  <c r="BI112" i="17" s="1"/>
  <c r="BI113" i="17" s="1"/>
  <c r="AZ116" i="17"/>
  <c r="BM95" i="17"/>
  <c r="BU110" i="17"/>
  <c r="BU112" i="17" s="1"/>
  <c r="BH112" i="17" s="1"/>
  <c r="BH113" i="17" s="1"/>
  <c r="BH73" i="17"/>
  <c r="BH74" i="17" s="1"/>
  <c r="BH75" i="17" s="1"/>
  <c r="BS73" i="17"/>
  <c r="BY73" i="17"/>
  <c r="BE72" i="17"/>
  <c r="BK38" i="17"/>
  <c r="BM29" i="17"/>
  <c r="BM17" i="17"/>
  <c r="BR106" i="19"/>
  <c r="CD106" i="19"/>
  <c r="CR106" i="19"/>
  <c r="CJ32" i="19"/>
  <c r="CN113" i="19"/>
  <c r="CX113" i="19"/>
  <c r="BW118" i="17"/>
  <c r="AY110" i="17"/>
  <c r="BT116" i="17"/>
  <c r="BX111" i="17"/>
  <c r="BX112" i="17" s="1"/>
  <c r="BF110" i="17"/>
  <c r="BG73" i="17"/>
  <c r="BX73" i="17"/>
  <c r="BX74" i="17" s="1"/>
  <c r="BS72" i="17"/>
  <c r="BK72" i="17"/>
  <c r="BX38" i="17"/>
  <c r="BX39" i="17" s="1"/>
  <c r="BM30" i="17"/>
  <c r="BK37" i="17"/>
  <c r="CV32" i="19"/>
  <c r="CW33" i="19"/>
  <c r="CS67" i="19"/>
  <c r="CB98" i="19"/>
  <c r="CO98" i="19"/>
  <c r="CO113" i="19"/>
  <c r="CO114" i="19" s="1"/>
  <c r="CY113" i="19"/>
  <c r="BI117" i="17"/>
  <c r="BM67" i="17"/>
  <c r="BM55" i="17"/>
  <c r="BD73" i="17"/>
  <c r="BD74" i="17" s="1"/>
  <c r="BD75" i="17" s="1"/>
  <c r="BY72" i="17"/>
  <c r="BY74" i="17" s="1"/>
  <c r="BL74" i="17" s="1"/>
  <c r="BL75" i="17" s="1"/>
  <c r="BM31" i="17"/>
  <c r="BM19" i="17"/>
  <c r="BM7" i="17"/>
  <c r="BT33" i="19"/>
  <c r="CF33" i="19"/>
  <c r="CT32" i="19"/>
  <c r="CJ33" i="19"/>
  <c r="BT67" i="19"/>
  <c r="CF67" i="19"/>
  <c r="CT66" i="19"/>
  <c r="CP67" i="19"/>
  <c r="CR67" i="19"/>
  <c r="CV67" i="19"/>
  <c r="CA67" i="19"/>
  <c r="CC98" i="19"/>
  <c r="CQ97" i="19"/>
  <c r="CR98" i="19"/>
  <c r="CR107" i="19"/>
  <c r="BP118" i="17"/>
  <c r="BJ117" i="17"/>
  <c r="BJ118" i="17" s="1"/>
  <c r="BJ119" i="17" s="1"/>
  <c r="BR117" i="17"/>
  <c r="BM98" i="17"/>
  <c r="BM86" i="17"/>
  <c r="BM68" i="17"/>
  <c r="BM56" i="17"/>
  <c r="BE116" i="17"/>
  <c r="BM44" i="17"/>
  <c r="BU38" i="17"/>
  <c r="BU39" i="17" s="1"/>
  <c r="BH39" i="17" s="1"/>
  <c r="BH40" i="17" s="1"/>
  <c r="BL38" i="17"/>
  <c r="BM32" i="17"/>
  <c r="BM20" i="17"/>
  <c r="BW37" i="17"/>
  <c r="BU33" i="19"/>
  <c r="CG33" i="19"/>
  <c r="CU32" i="19"/>
  <c r="CC33" i="19"/>
  <c r="CK33" i="19"/>
  <c r="CK34" i="19" s="1"/>
  <c r="BU66" i="19"/>
  <c r="CG66" i="19"/>
  <c r="CU66" i="19"/>
  <c r="BS66" i="19"/>
  <c r="CQ67" i="19"/>
  <c r="CW67" i="19"/>
  <c r="BR97" i="19"/>
  <c r="CD97" i="19"/>
  <c r="CR97" i="19"/>
  <c r="CS98" i="19"/>
  <c r="CS107" i="19"/>
  <c r="BF117" i="17"/>
  <c r="BJ116" i="17"/>
  <c r="BQ111" i="17"/>
  <c r="BQ112" i="17" s="1"/>
  <c r="BD112" i="17" s="1"/>
  <c r="BD113" i="17" s="1"/>
  <c r="BJ111" i="17"/>
  <c r="BJ112" i="17" s="1"/>
  <c r="BJ113" i="17" s="1"/>
  <c r="BM99" i="17"/>
  <c r="BM87" i="17"/>
  <c r="BW73" i="17"/>
  <c r="BW74" i="17" s="1"/>
  <c r="BJ74" i="17" s="1"/>
  <c r="BJ75" i="17" s="1"/>
  <c r="BM69" i="17"/>
  <c r="BE117" i="17"/>
  <c r="BM57" i="17"/>
  <c r="BM45" i="17"/>
  <c r="BY116" i="17"/>
  <c r="BT39" i="17"/>
  <c r="AY37" i="17"/>
  <c r="BJ37" i="17"/>
  <c r="BM33" i="17"/>
  <c r="BM21" i="17"/>
  <c r="BM9" i="17"/>
  <c r="CN33" i="19"/>
  <c r="CX33" i="19"/>
  <c r="BZ67" i="19"/>
  <c r="CN106" i="19"/>
  <c r="BR66" i="19"/>
  <c r="CD66" i="19"/>
  <c r="CR66" i="19"/>
  <c r="CE66" i="19"/>
  <c r="BW98" i="19"/>
  <c r="CA97" i="19"/>
  <c r="CO97" i="19"/>
  <c r="BX98" i="19"/>
  <c r="CP107" i="19"/>
  <c r="CU107" i="19"/>
  <c r="BC117" i="17"/>
  <c r="BI116" i="17"/>
  <c r="BP112" i="17"/>
  <c r="BC112" i="17" s="1"/>
  <c r="BC113" i="17" s="1"/>
  <c r="BT111" i="17"/>
  <c r="BT112" i="17" s="1"/>
  <c r="BM100" i="17"/>
  <c r="BM88" i="17"/>
  <c r="BV73" i="17"/>
  <c r="BV74" i="17" s="1"/>
  <c r="BM70" i="17"/>
  <c r="BM58" i="17"/>
  <c r="BS116" i="17"/>
  <c r="BM46" i="17"/>
  <c r="BI38" i="17"/>
  <c r="BM34" i="17"/>
  <c r="BM22" i="17"/>
  <c r="BM10" i="17"/>
  <c r="CY33" i="19"/>
  <c r="CS66" i="19"/>
  <c r="CQ107" i="19"/>
  <c r="CW107" i="19"/>
  <c r="BX117" i="17"/>
  <c r="BX118" i="17" s="1"/>
  <c r="BK118" i="17" s="1"/>
  <c r="BK119" i="17" s="1"/>
  <c r="BV117" i="17"/>
  <c r="BV118" i="17" s="1"/>
  <c r="BF116" i="17"/>
  <c r="BR111" i="17"/>
  <c r="BR112" i="17" s="1"/>
  <c r="BE112" i="17" s="1"/>
  <c r="BE113" i="17" s="1"/>
  <c r="BM78" i="17"/>
  <c r="BK111" i="17"/>
  <c r="BK112" i="17" s="1"/>
  <c r="BK113" i="17" s="1"/>
  <c r="BL72" i="17"/>
  <c r="AY72" i="17"/>
  <c r="BM60" i="17"/>
  <c r="BM48" i="17"/>
  <c r="BG38" i="17"/>
  <c r="BQ39" i="17"/>
  <c r="BM36" i="17"/>
  <c r="BM24" i="17"/>
  <c r="BM12" i="17"/>
  <c r="BY107" i="19"/>
  <c r="CO33" i="19"/>
  <c r="BY113" i="19"/>
  <c r="CM112" i="19"/>
  <c r="CY112" i="19"/>
  <c r="CK67" i="19"/>
  <c r="BV98" i="19"/>
  <c r="CJ97" i="19"/>
  <c r="CV97" i="19"/>
  <c r="CM107" i="19"/>
  <c r="BX112" i="19"/>
  <c r="CM113" i="19"/>
  <c r="CS113" i="19"/>
  <c r="CS114" i="19" s="1"/>
  <c r="CW113" i="19"/>
  <c r="CF113" i="19"/>
  <c r="BR39" i="17"/>
  <c r="BU117" i="17"/>
  <c r="AZ110" i="17"/>
  <c r="BY110" i="17"/>
  <c r="BY112" i="17" s="1"/>
  <c r="BT74" i="17"/>
  <c r="BM61" i="17"/>
  <c r="BD72" i="17"/>
  <c r="BF38" i="17"/>
  <c r="BM25" i="17"/>
  <c r="BM13" i="17"/>
  <c r="BC38" i="17"/>
  <c r="CT33" i="19"/>
  <c r="CX67" i="19"/>
  <c r="CX68" i="19" s="1"/>
  <c r="CJ98" i="19"/>
  <c r="CV98" i="19"/>
  <c r="CJ107" i="19"/>
  <c r="CV107" i="19"/>
  <c r="CL112" i="19"/>
  <c r="CN114" i="19"/>
  <c r="CB32" i="19"/>
  <c r="CP32" i="19"/>
  <c r="CP34" i="19" s="1"/>
  <c r="BX33" i="19"/>
  <c r="CL33" i="19"/>
  <c r="CL34" i="19" s="1"/>
  <c r="BY66" i="19"/>
  <c r="CM66" i="19"/>
  <c r="CY66" i="19"/>
  <c r="BU67" i="19"/>
  <c r="CG67" i="19"/>
  <c r="CU67" i="19"/>
  <c r="CU68" i="19" s="1"/>
  <c r="BV97" i="19"/>
  <c r="BR98" i="19"/>
  <c r="CD98" i="19"/>
  <c r="BT106" i="19"/>
  <c r="CF106" i="19"/>
  <c r="CT106" i="19"/>
  <c r="CB107" i="19"/>
  <c r="BR112" i="19"/>
  <c r="CD112" i="19"/>
  <c r="BZ113" i="19"/>
  <c r="BV107" i="19"/>
  <c r="CC32" i="19"/>
  <c r="CQ32" i="19"/>
  <c r="BY33" i="19"/>
  <c r="BZ66" i="19"/>
  <c r="CN66" i="19"/>
  <c r="BV67" i="19"/>
  <c r="BS98" i="19"/>
  <c r="CE98" i="19"/>
  <c r="BU106" i="19"/>
  <c r="CG106" i="19"/>
  <c r="CU106" i="19"/>
  <c r="CC107" i="19"/>
  <c r="BS112" i="19"/>
  <c r="CE112" i="19"/>
  <c r="CA113" i="19"/>
  <c r="BZ106" i="19"/>
  <c r="BR32" i="19"/>
  <c r="CD32" i="19"/>
  <c r="CR32" i="19"/>
  <c r="BZ33" i="19"/>
  <c r="CA66" i="19"/>
  <c r="CO66" i="19"/>
  <c r="CO68" i="19" s="1"/>
  <c r="BW67" i="19"/>
  <c r="BT98" i="19"/>
  <c r="CF98" i="19"/>
  <c r="CT98" i="19"/>
  <c r="CT99" i="19" s="1"/>
  <c r="BV106" i="19"/>
  <c r="BR107" i="19"/>
  <c r="CD107" i="19"/>
  <c r="BT112" i="19"/>
  <c r="CF112" i="19"/>
  <c r="CT112" i="19"/>
  <c r="CT114" i="19" s="1"/>
  <c r="CB113" i="19"/>
  <c r="CP113" i="19"/>
  <c r="BS32" i="19"/>
  <c r="CE32" i="19"/>
  <c r="CS32" i="19"/>
  <c r="CA33" i="19"/>
  <c r="CB66" i="19"/>
  <c r="CP66" i="19"/>
  <c r="BX67" i="19"/>
  <c r="CL67" i="19"/>
  <c r="CL68" i="19" s="1"/>
  <c r="BY97" i="19"/>
  <c r="BU98" i="19"/>
  <c r="CG98" i="19"/>
  <c r="CU98" i="19"/>
  <c r="CU99" i="19" s="1"/>
  <c r="BW106" i="19"/>
  <c r="CK106" i="19"/>
  <c r="CW106" i="19"/>
  <c r="BS107" i="19"/>
  <c r="CE107" i="19"/>
  <c r="BU112" i="19"/>
  <c r="CG112" i="19"/>
  <c r="CU112" i="19"/>
  <c r="CC113" i="19"/>
  <c r="CQ113" i="19"/>
  <c r="BT32" i="19"/>
  <c r="CF32" i="19"/>
  <c r="CB33" i="19"/>
  <c r="CC66" i="19"/>
  <c r="CQ66" i="19"/>
  <c r="BY67" i="19"/>
  <c r="CM67" i="19"/>
  <c r="BZ97" i="19"/>
  <c r="BX106" i="19"/>
  <c r="CL106" i="19"/>
  <c r="CL108" i="19" s="1"/>
  <c r="CX106" i="19"/>
  <c r="BT107" i="19"/>
  <c r="CF107" i="19"/>
  <c r="CT107" i="19"/>
  <c r="BV112" i="19"/>
  <c r="CJ112" i="19"/>
  <c r="CV112" i="19"/>
  <c r="CV114" i="19" s="1"/>
  <c r="BR113" i="19"/>
  <c r="CD113" i="19"/>
  <c r="BU32" i="19"/>
  <c r="CG32" i="19"/>
  <c r="BY106" i="19"/>
  <c r="CM106" i="19"/>
  <c r="CY106" i="19"/>
  <c r="BU107" i="19"/>
  <c r="CG107" i="19"/>
  <c r="BW112" i="19"/>
  <c r="CK112" i="19"/>
  <c r="CK114" i="19" s="1"/>
  <c r="CW112" i="19"/>
  <c r="CW114" i="19" s="1"/>
  <c r="BS113" i="19"/>
  <c r="CE113" i="19"/>
  <c r="BW32" i="19"/>
  <c r="BS33" i="19"/>
  <c r="CE33" i="19"/>
  <c r="BT66" i="19"/>
  <c r="CF66" i="19"/>
  <c r="CB67" i="19"/>
  <c r="CC97" i="19"/>
  <c r="CA106" i="19"/>
  <c r="CO106" i="19"/>
  <c r="BW107" i="19"/>
  <c r="BY112" i="19"/>
  <c r="BU113" i="19"/>
  <c r="CG113" i="19"/>
  <c r="CU113" i="19"/>
  <c r="BX32" i="19"/>
  <c r="CC67" i="19"/>
  <c r="CN98" i="19"/>
  <c r="BV113" i="19"/>
  <c r="BY32" i="19"/>
  <c r="BW113" i="19"/>
  <c r="BZ32" i="19"/>
  <c r="BX113" i="19"/>
  <c r="CA32" i="19"/>
  <c r="BS74" i="17"/>
  <c r="BF74" i="17" s="1"/>
  <c r="BF75" i="17" s="1"/>
  <c r="BK39" i="17"/>
  <c r="BK40" i="17" s="1"/>
  <c r="BR74" i="17"/>
  <c r="BE74" i="17" s="1"/>
  <c r="BE75" i="17" s="1"/>
  <c r="BI39" i="17"/>
  <c r="BI40" i="17" s="1"/>
  <c r="BG39" i="17"/>
  <c r="BG40" i="17" s="1"/>
  <c r="BF39" i="17"/>
  <c r="BF40" i="17" s="1"/>
  <c r="BW39" i="17"/>
  <c r="BJ39" i="17" s="1"/>
  <c r="BJ40" i="17" s="1"/>
  <c r="BD39" i="17"/>
  <c r="BD40" i="17" s="1"/>
  <c r="BD118" i="17"/>
  <c r="BD119" i="17" s="1"/>
  <c r="BK116" i="17"/>
  <c r="BK110" i="17"/>
  <c r="BQ73" i="17"/>
  <c r="BQ74" i="17" s="1"/>
  <c r="BC72" i="17"/>
  <c r="BM52" i="17"/>
  <c r="BM42" i="17"/>
  <c r="BL117" i="17"/>
  <c r="BP73" i="17"/>
  <c r="BP74" i="17" s="1"/>
  <c r="BC74" i="17" s="1"/>
  <c r="BC75" i="17" s="1"/>
  <c r="BC37" i="17"/>
  <c r="BG111" i="17"/>
  <c r="BG112" i="17" s="1"/>
  <c r="BG113" i="17" s="1"/>
  <c r="BK73" i="17"/>
  <c r="BK74" i="17" s="1"/>
  <c r="BK75" i="17" s="1"/>
  <c r="BG117" i="17"/>
  <c r="BU116" i="17"/>
  <c r="BU118" i="17" s="1"/>
  <c r="BH118" i="17" s="1"/>
  <c r="BH119" i="17" s="1"/>
  <c r="BG116" i="17"/>
  <c r="BL37" i="17"/>
  <c r="BR116" i="17"/>
  <c r="BR118" i="17" s="1"/>
  <c r="BE118" i="17" s="1"/>
  <c r="BE119" i="17" s="1"/>
  <c r="BD116" i="17"/>
  <c r="BI37" i="17"/>
  <c r="BM77" i="17"/>
  <c r="BL111" i="17"/>
  <c r="BL116" i="17"/>
  <c r="AY116" i="17"/>
  <c r="CQ34" i="19" l="1"/>
  <c r="CK108" i="19"/>
  <c r="CN108" i="19"/>
  <c r="BV108" i="19" s="1"/>
  <c r="BV109" i="19" s="1"/>
  <c r="CM108" i="19"/>
  <c r="BU108" i="19" s="1"/>
  <c r="BU109" i="19" s="1"/>
  <c r="CN34" i="19"/>
  <c r="CY34" i="19"/>
  <c r="CX114" i="19"/>
  <c r="CF114" i="19" s="1"/>
  <c r="CF115" i="19" s="1"/>
  <c r="CY108" i="19"/>
  <c r="CG108" i="19" s="1"/>
  <c r="CG109" i="19" s="1"/>
  <c r="CP108" i="19"/>
  <c r="CR114" i="19"/>
  <c r="BZ114" i="19" s="1"/>
  <c r="BZ115" i="19" s="1"/>
  <c r="CK99" i="19"/>
  <c r="CQ68" i="19"/>
  <c r="CJ114" i="19"/>
  <c r="CY99" i="19"/>
  <c r="CU34" i="19"/>
  <c r="BX108" i="19"/>
  <c r="BX109" i="19" s="1"/>
  <c r="CW68" i="19"/>
  <c r="CJ34" i="19"/>
  <c r="CS34" i="19"/>
  <c r="CV108" i="19"/>
  <c r="CD108" i="19" s="1"/>
  <c r="CD109" i="19" s="1"/>
  <c r="CQ108" i="19"/>
  <c r="BY108" i="19" s="1"/>
  <c r="BY109" i="19" s="1"/>
  <c r="CW34" i="19"/>
  <c r="CM34" i="19"/>
  <c r="CJ108" i="19"/>
  <c r="BR108" i="19" s="1"/>
  <c r="BR109" i="19" s="1"/>
  <c r="CW99" i="19"/>
  <c r="CK68" i="19"/>
  <c r="CM99" i="19"/>
  <c r="CS99" i="19"/>
  <c r="CS108" i="19"/>
  <c r="CA108" i="19" s="1"/>
  <c r="CA109" i="19" s="1"/>
  <c r="CR68" i="19"/>
  <c r="CL99" i="19"/>
  <c r="CU108" i="19"/>
  <c r="CC108" i="19" s="1"/>
  <c r="CC109" i="19" s="1"/>
  <c r="CY114" i="19"/>
  <c r="CG114" i="19" s="1"/>
  <c r="CG115" i="19" s="1"/>
  <c r="CO108" i="19"/>
  <c r="BW108" i="19" s="1"/>
  <c r="BW109" i="19" s="1"/>
  <c r="CP114" i="19"/>
  <c r="BX114" i="19" s="1"/>
  <c r="BX115" i="19" s="1"/>
  <c r="CR108" i="19"/>
  <c r="BZ108" i="19" s="1"/>
  <c r="BZ109" i="19" s="1"/>
  <c r="CR99" i="19"/>
  <c r="CO99" i="19"/>
  <c r="CV68" i="19"/>
  <c r="CP99" i="19"/>
  <c r="CN99" i="19"/>
  <c r="CX108" i="19"/>
  <c r="CF108" i="19" s="1"/>
  <c r="CF109" i="19" s="1"/>
  <c r="CR34" i="19"/>
  <c r="CL114" i="19"/>
  <c r="BT114" i="19" s="1"/>
  <c r="BT115" i="19" s="1"/>
  <c r="CV99" i="19"/>
  <c r="CJ99" i="19"/>
  <c r="CN68" i="19"/>
  <c r="CM68" i="19"/>
  <c r="CA114" i="19"/>
  <c r="CA115" i="19" s="1"/>
  <c r="CM114" i="19"/>
  <c r="CO34" i="19"/>
  <c r="CX34" i="19"/>
  <c r="CY68" i="19"/>
  <c r="CD26" i="11"/>
  <c r="CF25" i="11"/>
  <c r="CU114" i="19"/>
  <c r="CC114" i="19" s="1"/>
  <c r="CC115" i="19" s="1"/>
  <c r="CP68" i="19"/>
  <c r="CW108" i="19"/>
  <c r="CE108" i="19" s="1"/>
  <c r="CE109" i="19" s="1"/>
  <c r="CX99" i="19"/>
  <c r="BM110" i="17"/>
  <c r="BT118" i="17"/>
  <c r="BG118" i="17" s="1"/>
  <c r="BG119" i="17" s="1"/>
  <c r="BM37" i="17"/>
  <c r="BV114" i="19"/>
  <c r="BV115" i="19" s="1"/>
  <c r="CQ114" i="19"/>
  <c r="BY114" i="19" s="1"/>
  <c r="BY115" i="19" s="1"/>
  <c r="BI74" i="17"/>
  <c r="BI75" i="17" s="1"/>
  <c r="BC39" i="17"/>
  <c r="BC40" i="17" s="1"/>
  <c r="BM72" i="17"/>
  <c r="BG74" i="17"/>
  <c r="BG75" i="17" s="1"/>
  <c r="BE39" i="17"/>
  <c r="BE40" i="17" s="1"/>
  <c r="CV34" i="19"/>
  <c r="BU114" i="19"/>
  <c r="BU115" i="19" s="1"/>
  <c r="CS68" i="19"/>
  <c r="BY118" i="17"/>
  <c r="BL118" i="17" s="1"/>
  <c r="BL119" i="17" s="1"/>
  <c r="BS118" i="17"/>
  <c r="BF118" i="17" s="1"/>
  <c r="BF119" i="17" s="1"/>
  <c r="BW114" i="19"/>
  <c r="BW115" i="19" s="1"/>
  <c r="CT108" i="19"/>
  <c r="CB108" i="19" s="1"/>
  <c r="CB109" i="19" s="1"/>
  <c r="CT34" i="19"/>
  <c r="BL112" i="17"/>
  <c r="BL113" i="17" s="1"/>
  <c r="CQ99" i="19"/>
  <c r="BC118" i="17"/>
  <c r="BC119" i="17" s="1"/>
  <c r="BI118" i="17"/>
  <c r="BI119" i="17" s="1"/>
  <c r="CT68" i="19"/>
  <c r="CD114" i="19"/>
  <c r="CD115" i="19" s="1"/>
  <c r="CE114" i="19"/>
  <c r="CE115" i="19" s="1"/>
  <c r="BS114" i="19"/>
  <c r="BS115" i="19" s="1"/>
  <c r="BR114" i="19"/>
  <c r="BR115" i="19" s="1"/>
  <c r="BS108" i="19"/>
  <c r="BS109" i="19" s="1"/>
  <c r="CB114" i="19"/>
  <c r="CB115" i="19" s="1"/>
  <c r="BT108" i="19"/>
  <c r="BT109" i="19" s="1"/>
  <c r="BM116" i="17"/>
  <c r="CD27" i="11" l="1"/>
  <c r="CF26" i="11"/>
  <c r="AU122" i="11"/>
  <c r="AU128" i="11"/>
  <c r="CD28" i="11" l="1"/>
  <c r="CF27" i="11"/>
  <c r="AZ96" i="11"/>
  <c r="BA96" i="11"/>
  <c r="BB96" i="11"/>
  <c r="BD96" i="11"/>
  <c r="BE96" i="11"/>
  <c r="BF96" i="11"/>
  <c r="BG96" i="11"/>
  <c r="BH96" i="11"/>
  <c r="BI96" i="11"/>
  <c r="BJ96" i="11"/>
  <c r="BK96" i="11"/>
  <c r="BL96" i="11"/>
  <c r="BM96" i="11"/>
  <c r="BQ96" i="11"/>
  <c r="BR96" i="11"/>
  <c r="BS96" i="11"/>
  <c r="BT96" i="11"/>
  <c r="BU96" i="11"/>
  <c r="BV96" i="11"/>
  <c r="BW96" i="11"/>
  <c r="BX96" i="11"/>
  <c r="BY96" i="11"/>
  <c r="BZ96" i="11"/>
  <c r="AX128" i="11"/>
  <c r="AW128" i="11"/>
  <c r="AV128" i="11"/>
  <c r="AT128" i="11"/>
  <c r="AS128" i="11"/>
  <c r="E129" i="11"/>
  <c r="D129" i="11"/>
  <c r="G129" i="11"/>
  <c r="F129" i="11"/>
  <c r="I129" i="11"/>
  <c r="H129" i="11"/>
  <c r="K129" i="11"/>
  <c r="J129" i="11"/>
  <c r="M129" i="11"/>
  <c r="L129" i="11"/>
  <c r="O129" i="11"/>
  <c r="N129" i="11"/>
  <c r="Q129" i="11"/>
  <c r="P129" i="11"/>
  <c r="S129" i="11"/>
  <c r="R129" i="11"/>
  <c r="U129" i="11"/>
  <c r="T129" i="11"/>
  <c r="W129" i="11"/>
  <c r="V129" i="11"/>
  <c r="Y129" i="11"/>
  <c r="X129" i="11"/>
  <c r="AA129" i="11"/>
  <c r="Z129" i="11"/>
  <c r="AC129" i="11"/>
  <c r="AB129" i="11"/>
  <c r="AE129" i="11"/>
  <c r="AD129" i="11"/>
  <c r="AG129" i="11"/>
  <c r="AF129" i="11"/>
  <c r="AI129" i="11"/>
  <c r="AH129" i="11"/>
  <c r="AK129" i="11"/>
  <c r="AJ129" i="11"/>
  <c r="AM129" i="11"/>
  <c r="AL129" i="11"/>
  <c r="AO129" i="11"/>
  <c r="AN129" i="11"/>
  <c r="AP129" i="11"/>
  <c r="AQ129" i="11"/>
  <c r="AL123" i="11"/>
  <c r="CD29" i="11" l="1"/>
  <c r="CF28" i="11"/>
  <c r="BN96" i="11"/>
  <c r="BR129" i="11"/>
  <c r="BS129" i="11"/>
  <c r="BQ129" i="11"/>
  <c r="BW129" i="11"/>
  <c r="BX129" i="11"/>
  <c r="BU129" i="11"/>
  <c r="BV129" i="11"/>
  <c r="BT129" i="11"/>
  <c r="BZ129" i="11"/>
  <c r="BY129" i="11"/>
  <c r="BZ93" i="11"/>
  <c r="BY93" i="11"/>
  <c r="BX93" i="11"/>
  <c r="BW93" i="11"/>
  <c r="BV93" i="11"/>
  <c r="BU93" i="11"/>
  <c r="BT93" i="11"/>
  <c r="BS93" i="11"/>
  <c r="BR93" i="11"/>
  <c r="BQ93" i="11"/>
  <c r="BM93" i="11"/>
  <c r="BL93" i="11"/>
  <c r="BK93" i="11"/>
  <c r="BJ93" i="11"/>
  <c r="BI93" i="11"/>
  <c r="BH93" i="11"/>
  <c r="BG93" i="11"/>
  <c r="BF93" i="11"/>
  <c r="BE93" i="11"/>
  <c r="BD93" i="11"/>
  <c r="BB93" i="11"/>
  <c r="BA93" i="11"/>
  <c r="AZ93" i="11"/>
  <c r="AQ123" i="11"/>
  <c r="AP123" i="11"/>
  <c r="AO123" i="11"/>
  <c r="AN123" i="11"/>
  <c r="AM123" i="11"/>
  <c r="AK123" i="11"/>
  <c r="AJ123" i="11"/>
  <c r="AI123" i="11"/>
  <c r="AH123" i="11"/>
  <c r="AG123" i="11"/>
  <c r="AF123" i="11"/>
  <c r="AE123" i="11"/>
  <c r="AD123"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AX122" i="11"/>
  <c r="AW122" i="11"/>
  <c r="AV122" i="11"/>
  <c r="AT122" i="11"/>
  <c r="AS122" i="11"/>
  <c r="AQ115" i="11"/>
  <c r="AP115" i="11"/>
  <c r="AO115" i="11"/>
  <c r="AN115" i="11"/>
  <c r="AM115" i="11"/>
  <c r="AL115" i="11"/>
  <c r="AK115" i="11"/>
  <c r="AJ115" i="11"/>
  <c r="AI115" i="11"/>
  <c r="AH115" i="11"/>
  <c r="AG115" i="11"/>
  <c r="AF115" i="11"/>
  <c r="AE115" i="11"/>
  <c r="AD115"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AX114" i="11"/>
  <c r="AW114" i="11"/>
  <c r="AV114" i="11"/>
  <c r="AU114" i="11"/>
  <c r="AT114" i="11"/>
  <c r="AS114" i="11"/>
  <c r="AQ114" i="11"/>
  <c r="AP114" i="11"/>
  <c r="AO114" i="11"/>
  <c r="AN114" i="11"/>
  <c r="AM114" i="11"/>
  <c r="AL114" i="11"/>
  <c r="AK114" i="11"/>
  <c r="AJ114" i="11"/>
  <c r="AI114" i="11"/>
  <c r="AH114" i="11"/>
  <c r="AG114" i="11"/>
  <c r="AF114"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BZ113" i="11"/>
  <c r="BY113" i="11"/>
  <c r="BX113" i="11"/>
  <c r="BW113" i="11"/>
  <c r="BV113" i="11"/>
  <c r="BU113" i="11"/>
  <c r="BT113" i="11"/>
  <c r="BS113" i="11"/>
  <c r="BR113" i="11"/>
  <c r="BQ113" i="11"/>
  <c r="BM113" i="11"/>
  <c r="BL113" i="11"/>
  <c r="BK113" i="11"/>
  <c r="BJ113" i="11"/>
  <c r="BI113" i="11"/>
  <c r="BH113" i="11"/>
  <c r="BG113" i="11"/>
  <c r="BF113" i="11"/>
  <c r="BE113" i="11"/>
  <c r="BD113" i="11"/>
  <c r="BB113" i="11"/>
  <c r="BA113" i="11"/>
  <c r="AZ113" i="11"/>
  <c r="BZ112" i="11"/>
  <c r="BY112" i="11"/>
  <c r="BX112" i="11"/>
  <c r="BW112" i="11"/>
  <c r="BV112" i="11"/>
  <c r="BU112" i="11"/>
  <c r="BT112" i="11"/>
  <c r="BS112" i="11"/>
  <c r="BR112" i="11"/>
  <c r="BQ112" i="11"/>
  <c r="BM112" i="11"/>
  <c r="BL112" i="11"/>
  <c r="BK112" i="11"/>
  <c r="BJ112" i="11"/>
  <c r="BI112" i="11"/>
  <c r="BH112" i="11"/>
  <c r="BG112" i="11"/>
  <c r="BF112" i="11"/>
  <c r="BE112" i="11"/>
  <c r="BD112" i="11"/>
  <c r="BB112" i="11"/>
  <c r="BA112" i="11"/>
  <c r="AZ112" i="11"/>
  <c r="BZ111" i="11"/>
  <c r="BY111" i="11"/>
  <c r="BX111" i="11"/>
  <c r="BW111" i="11"/>
  <c r="BV111" i="11"/>
  <c r="BU111" i="11"/>
  <c r="BT111" i="11"/>
  <c r="BS111" i="11"/>
  <c r="BR111" i="11"/>
  <c r="BQ111" i="11"/>
  <c r="BM111" i="11"/>
  <c r="BL111" i="11"/>
  <c r="BK111" i="11"/>
  <c r="BJ111" i="11"/>
  <c r="BI111" i="11"/>
  <c r="BH111" i="11"/>
  <c r="BG111" i="11"/>
  <c r="BF111" i="11"/>
  <c r="BE111" i="11"/>
  <c r="BD111" i="11"/>
  <c r="BB111" i="11"/>
  <c r="BA111" i="11"/>
  <c r="AZ111" i="11"/>
  <c r="BZ110" i="11"/>
  <c r="BY110" i="11"/>
  <c r="BX110" i="11"/>
  <c r="BW110" i="11"/>
  <c r="BV110" i="11"/>
  <c r="BU110" i="11"/>
  <c r="BT110" i="11"/>
  <c r="BS110" i="11"/>
  <c r="BR110" i="11"/>
  <c r="BQ110" i="11"/>
  <c r="BM110" i="11"/>
  <c r="BL110" i="11"/>
  <c r="BK110" i="11"/>
  <c r="BJ110" i="11"/>
  <c r="BI110" i="11"/>
  <c r="BH110" i="11"/>
  <c r="BG110" i="11"/>
  <c r="BF110" i="11"/>
  <c r="BE110" i="11"/>
  <c r="BD110" i="11"/>
  <c r="BB110" i="11"/>
  <c r="BA110" i="11"/>
  <c r="AZ110" i="11"/>
  <c r="BZ109" i="11"/>
  <c r="BY109" i="11"/>
  <c r="BX109" i="11"/>
  <c r="BW109" i="11"/>
  <c r="BV109" i="11"/>
  <c r="BU109" i="11"/>
  <c r="BT109" i="11"/>
  <c r="BS109" i="11"/>
  <c r="BR109" i="11"/>
  <c r="BQ109" i="11"/>
  <c r="BM109" i="11"/>
  <c r="BL109" i="11"/>
  <c r="BK109" i="11"/>
  <c r="BJ109" i="11"/>
  <c r="BI109" i="11"/>
  <c r="BH109" i="11"/>
  <c r="BG109" i="11"/>
  <c r="BF109" i="11"/>
  <c r="BE109" i="11"/>
  <c r="BD109" i="11"/>
  <c r="BB109" i="11"/>
  <c r="BA109" i="11"/>
  <c r="AZ109" i="11"/>
  <c r="BZ108" i="11"/>
  <c r="BY108" i="11"/>
  <c r="BX108" i="11"/>
  <c r="BW108" i="11"/>
  <c r="BV108" i="11"/>
  <c r="BU108" i="11"/>
  <c r="BT108" i="11"/>
  <c r="BS108" i="11"/>
  <c r="BR108" i="11"/>
  <c r="BQ108" i="11"/>
  <c r="BM108" i="11"/>
  <c r="BL108" i="11"/>
  <c r="BK108" i="11"/>
  <c r="BJ108" i="11"/>
  <c r="BI108" i="11"/>
  <c r="BH108" i="11"/>
  <c r="BG108" i="11"/>
  <c r="BF108" i="11"/>
  <c r="BE108" i="11"/>
  <c r="BD108" i="11"/>
  <c r="BB108" i="11"/>
  <c r="BA108" i="11"/>
  <c r="AZ108" i="11"/>
  <c r="BZ107" i="11"/>
  <c r="BY107" i="11"/>
  <c r="BX107" i="11"/>
  <c r="BW107" i="11"/>
  <c r="BV107" i="11"/>
  <c r="BU107" i="11"/>
  <c r="BT107" i="11"/>
  <c r="BS107" i="11"/>
  <c r="BR107" i="11"/>
  <c r="BQ107" i="11"/>
  <c r="BM107" i="11"/>
  <c r="BL107" i="11"/>
  <c r="BK107" i="11"/>
  <c r="BJ107" i="11"/>
  <c r="BI107" i="11"/>
  <c r="BH107" i="11"/>
  <c r="BG107" i="11"/>
  <c r="BF107" i="11"/>
  <c r="BE107" i="11"/>
  <c r="BD107" i="11"/>
  <c r="BB107" i="11"/>
  <c r="BA107" i="11"/>
  <c r="AZ107" i="11"/>
  <c r="BZ106" i="11"/>
  <c r="BY106" i="11"/>
  <c r="BX106" i="11"/>
  <c r="BW106" i="11"/>
  <c r="BV106" i="11"/>
  <c r="BU106" i="11"/>
  <c r="BT106" i="11"/>
  <c r="BS106" i="11"/>
  <c r="BR106" i="11"/>
  <c r="BQ106" i="11"/>
  <c r="BM106" i="11"/>
  <c r="BL106" i="11"/>
  <c r="BK106" i="11"/>
  <c r="BJ106" i="11"/>
  <c r="BI106" i="11"/>
  <c r="BH106" i="11"/>
  <c r="BG106" i="11"/>
  <c r="BF106" i="11"/>
  <c r="BE106" i="11"/>
  <c r="BD106" i="11"/>
  <c r="BB106" i="11"/>
  <c r="BA106" i="11"/>
  <c r="AZ106" i="11"/>
  <c r="BZ105" i="11"/>
  <c r="BY105" i="11"/>
  <c r="BX105" i="11"/>
  <c r="BW105" i="11"/>
  <c r="BV105" i="11"/>
  <c r="BU105" i="11"/>
  <c r="BT105" i="11"/>
  <c r="BS105" i="11"/>
  <c r="BR105" i="11"/>
  <c r="BQ105" i="11"/>
  <c r="BM105" i="11"/>
  <c r="BL105" i="11"/>
  <c r="BK105" i="11"/>
  <c r="BJ105" i="11"/>
  <c r="BI105" i="11"/>
  <c r="BH105" i="11"/>
  <c r="BG105" i="11"/>
  <c r="BF105" i="11"/>
  <c r="BE105" i="11"/>
  <c r="BD105" i="11"/>
  <c r="BB105" i="11"/>
  <c r="BA105" i="11"/>
  <c r="AZ105" i="11"/>
  <c r="BZ104" i="11"/>
  <c r="BY104" i="11"/>
  <c r="BX104" i="11"/>
  <c r="BW104" i="11"/>
  <c r="BV104" i="11"/>
  <c r="BU104" i="11"/>
  <c r="BT104" i="11"/>
  <c r="BS104" i="11"/>
  <c r="BR104" i="11"/>
  <c r="BQ104" i="11"/>
  <c r="BM104" i="11"/>
  <c r="BL104" i="11"/>
  <c r="BK104" i="11"/>
  <c r="BJ104" i="11"/>
  <c r="BI104" i="11"/>
  <c r="BH104" i="11"/>
  <c r="BG104" i="11"/>
  <c r="BF104" i="11"/>
  <c r="BE104" i="11"/>
  <c r="BD104" i="11"/>
  <c r="BB104" i="11"/>
  <c r="BA104" i="11"/>
  <c r="AZ104" i="11"/>
  <c r="BZ103" i="11"/>
  <c r="BY103" i="11"/>
  <c r="BX103" i="11"/>
  <c r="BW103" i="11"/>
  <c r="BV103" i="11"/>
  <c r="BU103" i="11"/>
  <c r="BT103" i="11"/>
  <c r="BS103" i="11"/>
  <c r="BR103" i="11"/>
  <c r="BQ103" i="11"/>
  <c r="BM103" i="11"/>
  <c r="BL103" i="11"/>
  <c r="BK103" i="11"/>
  <c r="BJ103" i="11"/>
  <c r="BI103" i="11"/>
  <c r="BH103" i="11"/>
  <c r="BG103" i="11"/>
  <c r="BF103" i="11"/>
  <c r="BE103" i="11"/>
  <c r="BD103" i="11"/>
  <c r="BB103" i="11"/>
  <c r="BA103" i="11"/>
  <c r="AZ103" i="11"/>
  <c r="BZ102" i="11"/>
  <c r="BY102" i="11"/>
  <c r="BX102" i="11"/>
  <c r="BW102" i="11"/>
  <c r="BV102" i="11"/>
  <c r="BU102" i="11"/>
  <c r="BT102" i="11"/>
  <c r="BS102" i="11"/>
  <c r="BR102" i="11"/>
  <c r="BQ102" i="11"/>
  <c r="BM102" i="11"/>
  <c r="BL102" i="11"/>
  <c r="BK102" i="11"/>
  <c r="BJ102" i="11"/>
  <c r="BI102" i="11"/>
  <c r="BH102" i="11"/>
  <c r="BG102" i="11"/>
  <c r="BF102" i="11"/>
  <c r="BE102" i="11"/>
  <c r="BD102" i="11"/>
  <c r="BB102" i="11"/>
  <c r="BA102" i="11"/>
  <c r="AZ102" i="11"/>
  <c r="BZ101" i="11"/>
  <c r="BY101" i="11"/>
  <c r="BX101" i="11"/>
  <c r="BW101" i="11"/>
  <c r="BV101" i="11"/>
  <c r="BU101" i="11"/>
  <c r="BT101" i="11"/>
  <c r="BS101" i="11"/>
  <c r="BR101" i="11"/>
  <c r="BQ101" i="11"/>
  <c r="BM101" i="11"/>
  <c r="BL101" i="11"/>
  <c r="BK101" i="11"/>
  <c r="BJ101" i="11"/>
  <c r="BI101" i="11"/>
  <c r="BH101" i="11"/>
  <c r="BG101" i="11"/>
  <c r="BF101" i="11"/>
  <c r="BE101" i="11"/>
  <c r="BD101" i="11"/>
  <c r="BB101" i="11"/>
  <c r="BA101" i="11"/>
  <c r="AZ101" i="11"/>
  <c r="BZ100" i="11"/>
  <c r="BY100" i="11"/>
  <c r="BX100" i="11"/>
  <c r="BW100" i="11"/>
  <c r="BV100" i="11"/>
  <c r="BU100" i="11"/>
  <c r="BT100" i="11"/>
  <c r="BS100" i="11"/>
  <c r="BR100" i="11"/>
  <c r="BQ100" i="11"/>
  <c r="BM100" i="11"/>
  <c r="BL100" i="11"/>
  <c r="BK100" i="11"/>
  <c r="BJ100" i="11"/>
  <c r="BI100" i="11"/>
  <c r="BH100" i="11"/>
  <c r="BG100" i="11"/>
  <c r="BF100" i="11"/>
  <c r="BE100" i="11"/>
  <c r="BD100" i="11"/>
  <c r="BB100" i="11"/>
  <c r="BA100" i="11"/>
  <c r="AZ100" i="11"/>
  <c r="BZ99" i="11"/>
  <c r="BY99" i="11"/>
  <c r="BX99" i="11"/>
  <c r="BW99" i="11"/>
  <c r="BV99" i="11"/>
  <c r="BU99" i="11"/>
  <c r="BT99" i="11"/>
  <c r="BS99" i="11"/>
  <c r="BR99" i="11"/>
  <c r="BQ99" i="11"/>
  <c r="BM99" i="11"/>
  <c r="BL99" i="11"/>
  <c r="BK99" i="11"/>
  <c r="BJ99" i="11"/>
  <c r="BI99" i="11"/>
  <c r="BH99" i="11"/>
  <c r="BG99" i="11"/>
  <c r="BF99" i="11"/>
  <c r="BE99" i="11"/>
  <c r="BD99" i="11"/>
  <c r="BB99" i="11"/>
  <c r="BA99" i="11"/>
  <c r="AZ99" i="11"/>
  <c r="BZ98" i="11"/>
  <c r="BY98" i="11"/>
  <c r="BX98" i="11"/>
  <c r="BW98" i="11"/>
  <c r="BV98" i="11"/>
  <c r="BU98" i="11"/>
  <c r="BT98" i="11"/>
  <c r="BS98" i="11"/>
  <c r="BR98" i="11"/>
  <c r="BQ98" i="11"/>
  <c r="BM98" i="11"/>
  <c r="BL98" i="11"/>
  <c r="BK98" i="11"/>
  <c r="BJ98" i="11"/>
  <c r="BI98" i="11"/>
  <c r="BH98" i="11"/>
  <c r="BG98" i="11"/>
  <c r="BF98" i="11"/>
  <c r="BE98" i="11"/>
  <c r="BD98" i="11"/>
  <c r="BB98" i="11"/>
  <c r="BA98" i="11"/>
  <c r="AZ98" i="11"/>
  <c r="BZ97" i="11"/>
  <c r="BY97" i="11"/>
  <c r="BX97" i="11"/>
  <c r="BW97" i="11"/>
  <c r="BV97" i="11"/>
  <c r="BU97" i="11"/>
  <c r="BT97" i="11"/>
  <c r="BS97" i="11"/>
  <c r="BR97" i="11"/>
  <c r="BQ97" i="11"/>
  <c r="BM97" i="11"/>
  <c r="BL97" i="11"/>
  <c r="BK97" i="11"/>
  <c r="BJ97" i="11"/>
  <c r="BI97" i="11"/>
  <c r="BH97" i="11"/>
  <c r="BG97" i="11"/>
  <c r="BF97" i="11"/>
  <c r="BE97" i="11"/>
  <c r="BD97" i="11"/>
  <c r="BB97" i="11"/>
  <c r="BA97" i="11"/>
  <c r="AZ97" i="11"/>
  <c r="BZ95" i="11"/>
  <c r="BY95" i="11"/>
  <c r="BX95" i="11"/>
  <c r="BW95" i="11"/>
  <c r="BV95" i="11"/>
  <c r="BU95" i="11"/>
  <c r="BT95" i="11"/>
  <c r="BS95" i="11"/>
  <c r="BR95" i="11"/>
  <c r="BQ95" i="11"/>
  <c r="BM95" i="11"/>
  <c r="BL95" i="11"/>
  <c r="BK95" i="11"/>
  <c r="BJ95" i="11"/>
  <c r="BI95" i="11"/>
  <c r="BH95" i="11"/>
  <c r="BG95" i="11"/>
  <c r="BF95" i="11"/>
  <c r="BE95" i="11"/>
  <c r="BD95" i="11"/>
  <c r="BB95" i="11"/>
  <c r="BA95" i="11"/>
  <c r="AZ95" i="11"/>
  <c r="BZ94" i="11"/>
  <c r="BY94" i="11"/>
  <c r="BX94" i="11"/>
  <c r="BW94" i="11"/>
  <c r="BV94" i="11"/>
  <c r="BU94" i="11"/>
  <c r="BT94" i="11"/>
  <c r="BS94" i="11"/>
  <c r="BR94" i="11"/>
  <c r="BQ94" i="11"/>
  <c r="BM94" i="11"/>
  <c r="BL94" i="11"/>
  <c r="BK94" i="11"/>
  <c r="BJ94" i="11"/>
  <c r="BI94" i="11"/>
  <c r="BH94" i="11"/>
  <c r="BG94" i="11"/>
  <c r="BF94" i="11"/>
  <c r="BE94" i="11"/>
  <c r="BD94" i="11"/>
  <c r="BB94" i="11"/>
  <c r="BA94" i="11"/>
  <c r="AZ94" i="11"/>
  <c r="BZ92" i="11"/>
  <c r="BY92" i="11"/>
  <c r="BX92" i="11"/>
  <c r="BW92" i="11"/>
  <c r="BV92" i="11"/>
  <c r="BU92" i="11"/>
  <c r="BT92" i="11"/>
  <c r="BS92" i="11"/>
  <c r="BR92" i="11"/>
  <c r="BQ92" i="11"/>
  <c r="BM92" i="11"/>
  <c r="BL92" i="11"/>
  <c r="BK92" i="11"/>
  <c r="BJ92" i="11"/>
  <c r="BI92" i="11"/>
  <c r="BH92" i="11"/>
  <c r="BG92" i="11"/>
  <c r="BF92" i="11"/>
  <c r="BE92" i="11"/>
  <c r="BD92" i="11"/>
  <c r="BB92" i="11"/>
  <c r="BA92" i="11"/>
  <c r="AZ92" i="11"/>
  <c r="BZ91" i="11"/>
  <c r="BY91" i="11"/>
  <c r="BX91" i="11"/>
  <c r="BW91" i="11"/>
  <c r="BV91" i="11"/>
  <c r="BU91" i="11"/>
  <c r="BT91" i="11"/>
  <c r="BS91" i="11"/>
  <c r="BR91" i="11"/>
  <c r="BQ91" i="11"/>
  <c r="BM91" i="11"/>
  <c r="BL91" i="11"/>
  <c r="BK91" i="11"/>
  <c r="BJ91" i="11"/>
  <c r="BI91" i="11"/>
  <c r="BH91" i="11"/>
  <c r="BG91" i="11"/>
  <c r="BF91" i="11"/>
  <c r="BE91" i="11"/>
  <c r="BD91" i="11"/>
  <c r="BB91" i="11"/>
  <c r="BA91" i="11"/>
  <c r="AZ91" i="11"/>
  <c r="BZ90" i="11"/>
  <c r="BY90" i="11"/>
  <c r="BX90" i="11"/>
  <c r="BW90" i="11"/>
  <c r="BV90" i="11"/>
  <c r="BU90" i="11"/>
  <c r="BT90" i="11"/>
  <c r="BS90" i="11"/>
  <c r="BR90" i="11"/>
  <c r="BQ90" i="11"/>
  <c r="BM90" i="11"/>
  <c r="BL90" i="11"/>
  <c r="BK90" i="11"/>
  <c r="BJ90" i="11"/>
  <c r="BI90" i="11"/>
  <c r="BH90" i="11"/>
  <c r="BG90" i="11"/>
  <c r="BF90" i="11"/>
  <c r="BE90" i="11"/>
  <c r="BD90" i="11"/>
  <c r="BB90" i="11"/>
  <c r="BA90" i="11"/>
  <c r="AZ90" i="11"/>
  <c r="BZ89" i="11"/>
  <c r="BY89" i="11"/>
  <c r="BX89" i="11"/>
  <c r="BW89" i="11"/>
  <c r="BV89" i="11"/>
  <c r="BU89" i="11"/>
  <c r="BT89" i="11"/>
  <c r="BS89" i="11"/>
  <c r="BR89" i="11"/>
  <c r="BQ89" i="11"/>
  <c r="BM89" i="11"/>
  <c r="BL89" i="11"/>
  <c r="BK89" i="11"/>
  <c r="BJ89" i="11"/>
  <c r="BI89" i="11"/>
  <c r="BH89" i="11"/>
  <c r="BG89" i="11"/>
  <c r="BF89" i="11"/>
  <c r="BE89" i="11"/>
  <c r="BD89" i="11"/>
  <c r="BB89" i="11"/>
  <c r="BA89" i="11"/>
  <c r="AZ89" i="11"/>
  <c r="BZ88" i="11"/>
  <c r="BY88" i="11"/>
  <c r="BX88" i="11"/>
  <c r="BW88" i="11"/>
  <c r="BV88" i="11"/>
  <c r="BU88" i="11"/>
  <c r="BT88" i="11"/>
  <c r="BS88" i="11"/>
  <c r="BR88" i="11"/>
  <c r="BQ88" i="11"/>
  <c r="BM88" i="11"/>
  <c r="BL88" i="11"/>
  <c r="BK88" i="11"/>
  <c r="BJ88" i="11"/>
  <c r="BI88" i="11"/>
  <c r="BH88" i="11"/>
  <c r="BG88" i="11"/>
  <c r="BF88" i="11"/>
  <c r="BE88" i="11"/>
  <c r="BD88" i="11"/>
  <c r="BB88" i="11"/>
  <c r="BA88" i="11"/>
  <c r="AZ88" i="11"/>
  <c r="BZ87" i="11"/>
  <c r="BY87" i="11"/>
  <c r="BX87" i="11"/>
  <c r="BW87" i="11"/>
  <c r="BV87" i="11"/>
  <c r="BU87" i="11"/>
  <c r="BT87" i="11"/>
  <c r="BS87" i="11"/>
  <c r="BR87" i="11"/>
  <c r="BQ87" i="11"/>
  <c r="BM87" i="11"/>
  <c r="BL87" i="11"/>
  <c r="BK87" i="11"/>
  <c r="BJ87" i="11"/>
  <c r="BI87" i="11"/>
  <c r="BH87" i="11"/>
  <c r="BG87" i="11"/>
  <c r="BF87" i="11"/>
  <c r="BE87" i="11"/>
  <c r="BD87" i="11"/>
  <c r="BB87" i="11"/>
  <c r="BA87" i="11"/>
  <c r="AZ87" i="11"/>
  <c r="BZ86" i="11"/>
  <c r="BY86" i="11"/>
  <c r="BX86" i="11"/>
  <c r="BW86" i="11"/>
  <c r="BV86" i="11"/>
  <c r="BU86" i="11"/>
  <c r="BT86" i="11"/>
  <c r="BS86" i="11"/>
  <c r="BR86" i="11"/>
  <c r="BQ86" i="11"/>
  <c r="BM86" i="11"/>
  <c r="BL86" i="11"/>
  <c r="BK86" i="11"/>
  <c r="BJ86" i="11"/>
  <c r="BI86" i="11"/>
  <c r="BH86" i="11"/>
  <c r="BG86" i="11"/>
  <c r="BF86" i="11"/>
  <c r="BE86" i="11"/>
  <c r="BD86" i="11"/>
  <c r="BB86" i="11"/>
  <c r="BA86" i="11"/>
  <c r="AZ86" i="11"/>
  <c r="BZ85" i="11"/>
  <c r="BY85" i="11"/>
  <c r="BX85" i="11"/>
  <c r="BW85" i="11"/>
  <c r="BV85" i="11"/>
  <c r="BU85" i="11"/>
  <c r="BT85" i="11"/>
  <c r="BS85" i="11"/>
  <c r="BR85" i="11"/>
  <c r="BQ85" i="11"/>
  <c r="BM85" i="11"/>
  <c r="BL85" i="11"/>
  <c r="BK85" i="11"/>
  <c r="BJ85" i="11"/>
  <c r="BI85" i="11"/>
  <c r="BH85" i="11"/>
  <c r="BG85" i="11"/>
  <c r="BF85" i="11"/>
  <c r="BE85" i="11"/>
  <c r="BD85" i="11"/>
  <c r="BB85" i="11"/>
  <c r="BA85" i="11"/>
  <c r="AZ85" i="11"/>
  <c r="BZ84" i="11"/>
  <c r="BY84" i="11"/>
  <c r="BX84" i="11"/>
  <c r="BW84" i="11"/>
  <c r="BV84" i="11"/>
  <c r="BU84" i="11"/>
  <c r="BT84" i="11"/>
  <c r="BS84" i="11"/>
  <c r="BR84" i="11"/>
  <c r="BQ84" i="11"/>
  <c r="BM84" i="11"/>
  <c r="BL84" i="11"/>
  <c r="BK84" i="11"/>
  <c r="BJ84" i="11"/>
  <c r="BI84" i="11"/>
  <c r="BH84" i="11"/>
  <c r="BG84" i="11"/>
  <c r="BF84" i="11"/>
  <c r="BE84" i="11"/>
  <c r="BD84" i="11"/>
  <c r="BB84" i="11"/>
  <c r="BA84" i="11"/>
  <c r="AZ84" i="11"/>
  <c r="BZ83" i="11"/>
  <c r="BY83" i="11"/>
  <c r="BX83" i="11"/>
  <c r="BW83" i="11"/>
  <c r="BV83" i="11"/>
  <c r="BU83" i="11"/>
  <c r="BT83" i="11"/>
  <c r="BS83" i="11"/>
  <c r="BR83" i="11"/>
  <c r="BQ83" i="11"/>
  <c r="BM83" i="11"/>
  <c r="BL83" i="11"/>
  <c r="BK83" i="11"/>
  <c r="BJ83" i="11"/>
  <c r="BI83" i="11"/>
  <c r="BH83" i="11"/>
  <c r="BG83" i="11"/>
  <c r="BF83" i="11"/>
  <c r="BE83" i="11"/>
  <c r="BD83" i="11"/>
  <c r="BB83" i="11"/>
  <c r="BA83" i="11"/>
  <c r="AZ83" i="11"/>
  <c r="BZ82" i="11"/>
  <c r="BY82" i="11"/>
  <c r="BX82" i="11"/>
  <c r="BW82" i="11"/>
  <c r="BV82" i="11"/>
  <c r="BU82" i="11"/>
  <c r="BT82" i="11"/>
  <c r="BS82" i="11"/>
  <c r="BR82" i="11"/>
  <c r="BQ82" i="11"/>
  <c r="BM82" i="11"/>
  <c r="BL82" i="11"/>
  <c r="BK82" i="11"/>
  <c r="BJ82" i="11"/>
  <c r="BI82" i="11"/>
  <c r="BH82" i="11"/>
  <c r="BG82" i="11"/>
  <c r="BF82" i="11"/>
  <c r="BE82" i="11"/>
  <c r="BD82" i="11"/>
  <c r="BB82" i="11"/>
  <c r="BA82" i="11"/>
  <c r="AZ82" i="11"/>
  <c r="BZ81" i="11"/>
  <c r="BY81" i="11"/>
  <c r="BX81" i="11"/>
  <c r="BW81" i="11"/>
  <c r="BV81" i="11"/>
  <c r="BU81" i="11"/>
  <c r="BT81" i="11"/>
  <c r="BS81" i="11"/>
  <c r="BR81" i="11"/>
  <c r="BQ81" i="11"/>
  <c r="BM81" i="11"/>
  <c r="BL81" i="11"/>
  <c r="BK81" i="11"/>
  <c r="BJ81" i="11"/>
  <c r="BI81" i="11"/>
  <c r="BH81" i="11"/>
  <c r="BG81" i="11"/>
  <c r="BF81" i="11"/>
  <c r="BE81" i="11"/>
  <c r="BD81" i="11"/>
  <c r="BB81" i="11"/>
  <c r="BA81" i="11"/>
  <c r="AZ81" i="11"/>
  <c r="AQ75" i="11"/>
  <c r="AP75" i="11"/>
  <c r="AO75" i="11"/>
  <c r="AN75" i="11"/>
  <c r="AM75" i="11"/>
  <c r="AL75" i="11"/>
  <c r="AK75" i="11"/>
  <c r="AJ75" i="11"/>
  <c r="AI75" i="11"/>
  <c r="AH75" i="11"/>
  <c r="AG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AX74" i="11"/>
  <c r="AW74" i="11"/>
  <c r="AV74" i="11"/>
  <c r="AU74" i="11"/>
  <c r="AT74" i="11"/>
  <c r="AS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T74" i="11"/>
  <c r="S74" i="11"/>
  <c r="R74" i="11"/>
  <c r="Q74" i="11"/>
  <c r="P74" i="11"/>
  <c r="O74" i="11"/>
  <c r="N74" i="11"/>
  <c r="M74" i="11"/>
  <c r="L74" i="11"/>
  <c r="K74" i="11"/>
  <c r="J74" i="11"/>
  <c r="I74" i="11"/>
  <c r="H74" i="11"/>
  <c r="G74" i="11"/>
  <c r="F74" i="11"/>
  <c r="E74" i="11"/>
  <c r="D74" i="11"/>
  <c r="BZ73" i="11"/>
  <c r="BY73" i="11"/>
  <c r="BX73" i="11"/>
  <c r="BW73" i="11"/>
  <c r="BV73" i="11"/>
  <c r="BU73" i="11"/>
  <c r="BT73" i="11"/>
  <c r="BS73" i="11"/>
  <c r="BR73" i="11"/>
  <c r="BQ73" i="11"/>
  <c r="BM73" i="11"/>
  <c r="BL73" i="11"/>
  <c r="BK73" i="11"/>
  <c r="BJ73" i="11"/>
  <c r="BI73" i="11"/>
  <c r="BH73" i="11"/>
  <c r="BG73" i="11"/>
  <c r="BF73" i="11"/>
  <c r="BE73" i="11"/>
  <c r="BD73" i="11"/>
  <c r="BB73" i="11"/>
  <c r="BA73" i="11"/>
  <c r="AZ73" i="11"/>
  <c r="BZ72" i="11"/>
  <c r="BY72" i="11"/>
  <c r="BX72" i="11"/>
  <c r="BW72" i="11"/>
  <c r="BV72" i="11"/>
  <c r="BU72" i="11"/>
  <c r="BT72" i="11"/>
  <c r="BS72" i="11"/>
  <c r="BR72" i="11"/>
  <c r="BQ72" i="11"/>
  <c r="BM72" i="11"/>
  <c r="BL72" i="11"/>
  <c r="BK72" i="11"/>
  <c r="BJ72" i="11"/>
  <c r="BI72" i="11"/>
  <c r="BH72" i="11"/>
  <c r="BG72" i="11"/>
  <c r="BF72" i="11"/>
  <c r="BE72" i="11"/>
  <c r="BD72" i="11"/>
  <c r="BB72" i="11"/>
  <c r="BA72" i="11"/>
  <c r="AZ72" i="11"/>
  <c r="BZ71" i="11"/>
  <c r="BY71" i="11"/>
  <c r="BX71" i="11"/>
  <c r="BW71" i="11"/>
  <c r="BV71" i="11"/>
  <c r="BU71" i="11"/>
  <c r="BT71" i="11"/>
  <c r="BS71" i="11"/>
  <c r="BR71" i="11"/>
  <c r="BQ71" i="11"/>
  <c r="BM71" i="11"/>
  <c r="BL71" i="11"/>
  <c r="BK71" i="11"/>
  <c r="BJ71" i="11"/>
  <c r="BI71" i="11"/>
  <c r="BH71" i="11"/>
  <c r="BG71" i="11"/>
  <c r="BF71" i="11"/>
  <c r="BE71" i="11"/>
  <c r="BD71" i="11"/>
  <c r="BB71" i="11"/>
  <c r="BA71" i="11"/>
  <c r="AZ71" i="11"/>
  <c r="BZ70" i="11"/>
  <c r="BY70" i="11"/>
  <c r="BX70" i="11"/>
  <c r="BW70" i="11"/>
  <c r="BV70" i="11"/>
  <c r="BU70" i="11"/>
  <c r="BT70" i="11"/>
  <c r="BS70" i="11"/>
  <c r="BR70" i="11"/>
  <c r="BQ70" i="11"/>
  <c r="BM70" i="11"/>
  <c r="BL70" i="11"/>
  <c r="BK70" i="11"/>
  <c r="BJ70" i="11"/>
  <c r="BI70" i="11"/>
  <c r="BH70" i="11"/>
  <c r="BG70" i="11"/>
  <c r="BF70" i="11"/>
  <c r="BE70" i="11"/>
  <c r="BD70" i="11"/>
  <c r="BB70" i="11"/>
  <c r="BA70" i="11"/>
  <c r="AZ70" i="11"/>
  <c r="BZ69" i="11"/>
  <c r="BY69" i="11"/>
  <c r="BX69" i="11"/>
  <c r="BW69" i="11"/>
  <c r="BV69" i="11"/>
  <c r="BU69" i="11"/>
  <c r="BT69" i="11"/>
  <c r="BS69" i="11"/>
  <c r="BR69" i="11"/>
  <c r="BQ69" i="11"/>
  <c r="BM69" i="11"/>
  <c r="BL69" i="11"/>
  <c r="BK69" i="11"/>
  <c r="BJ69" i="11"/>
  <c r="BI69" i="11"/>
  <c r="BH69" i="11"/>
  <c r="BG69" i="11"/>
  <c r="BF69" i="11"/>
  <c r="BE69" i="11"/>
  <c r="BD69" i="11"/>
  <c r="BB69" i="11"/>
  <c r="BA69" i="11"/>
  <c r="AZ69" i="11"/>
  <c r="BZ68" i="11"/>
  <c r="BY68" i="11"/>
  <c r="BX68" i="11"/>
  <c r="BW68" i="11"/>
  <c r="BV68" i="11"/>
  <c r="BU68" i="11"/>
  <c r="BT68" i="11"/>
  <c r="BS68" i="11"/>
  <c r="BR68" i="11"/>
  <c r="BQ68" i="11"/>
  <c r="BM68" i="11"/>
  <c r="BL68" i="11"/>
  <c r="BK68" i="11"/>
  <c r="BJ68" i="11"/>
  <c r="BI68" i="11"/>
  <c r="BH68" i="11"/>
  <c r="BG68" i="11"/>
  <c r="BF68" i="11"/>
  <c r="BE68" i="11"/>
  <c r="BD68" i="11"/>
  <c r="BB68" i="11"/>
  <c r="BA68" i="11"/>
  <c r="AZ68" i="11"/>
  <c r="BZ67" i="11"/>
  <c r="BY67" i="11"/>
  <c r="BX67" i="11"/>
  <c r="BW67" i="11"/>
  <c r="BV67" i="11"/>
  <c r="BU67" i="11"/>
  <c r="BT67" i="11"/>
  <c r="BS67" i="11"/>
  <c r="BR67" i="11"/>
  <c r="BQ67" i="11"/>
  <c r="BM67" i="11"/>
  <c r="BL67" i="11"/>
  <c r="BK67" i="11"/>
  <c r="BJ67" i="11"/>
  <c r="BI67" i="11"/>
  <c r="BH67" i="11"/>
  <c r="BG67" i="11"/>
  <c r="BF67" i="11"/>
  <c r="BE67" i="11"/>
  <c r="BD67" i="11"/>
  <c r="BB67" i="11"/>
  <c r="BA67" i="11"/>
  <c r="AZ67" i="11"/>
  <c r="BZ66" i="11"/>
  <c r="BY66" i="11"/>
  <c r="BX66" i="11"/>
  <c r="BW66" i="11"/>
  <c r="BV66" i="11"/>
  <c r="BU66" i="11"/>
  <c r="BT66" i="11"/>
  <c r="BS66" i="11"/>
  <c r="BR66" i="11"/>
  <c r="BQ66" i="11"/>
  <c r="BM66" i="11"/>
  <c r="BL66" i="11"/>
  <c r="BK66" i="11"/>
  <c r="BJ66" i="11"/>
  <c r="BI66" i="11"/>
  <c r="BH66" i="11"/>
  <c r="BG66" i="11"/>
  <c r="BF66" i="11"/>
  <c r="BE66" i="11"/>
  <c r="BD66" i="11"/>
  <c r="BB66" i="11"/>
  <c r="BA66" i="11"/>
  <c r="AZ66" i="11"/>
  <c r="BZ65" i="11"/>
  <c r="BY65" i="11"/>
  <c r="BX65" i="11"/>
  <c r="BW65" i="11"/>
  <c r="BV65" i="11"/>
  <c r="BU65" i="11"/>
  <c r="BT65" i="11"/>
  <c r="BS65" i="11"/>
  <c r="BR65" i="11"/>
  <c r="BQ65" i="11"/>
  <c r="BM65" i="11"/>
  <c r="BL65" i="11"/>
  <c r="BK65" i="11"/>
  <c r="BJ65" i="11"/>
  <c r="BI65" i="11"/>
  <c r="BH65" i="11"/>
  <c r="BG65" i="11"/>
  <c r="BF65" i="11"/>
  <c r="BE65" i="11"/>
  <c r="BD65" i="11"/>
  <c r="BB65" i="11"/>
  <c r="BA65" i="11"/>
  <c r="AZ65" i="11"/>
  <c r="BZ64" i="11"/>
  <c r="BY64" i="11"/>
  <c r="BX64" i="11"/>
  <c r="BW64" i="11"/>
  <c r="BV64" i="11"/>
  <c r="BU64" i="11"/>
  <c r="BT64" i="11"/>
  <c r="BS64" i="11"/>
  <c r="BR64" i="11"/>
  <c r="BQ64" i="11"/>
  <c r="BM64" i="11"/>
  <c r="BL64" i="11"/>
  <c r="BK64" i="11"/>
  <c r="BJ64" i="11"/>
  <c r="BI64" i="11"/>
  <c r="BH64" i="11"/>
  <c r="BG64" i="11"/>
  <c r="BF64" i="11"/>
  <c r="BE64" i="11"/>
  <c r="BD64" i="11"/>
  <c r="BB64" i="11"/>
  <c r="BA64" i="11"/>
  <c r="AZ64" i="11"/>
  <c r="BZ63" i="11"/>
  <c r="BY63" i="11"/>
  <c r="BX63" i="11"/>
  <c r="BW63" i="11"/>
  <c r="BV63" i="11"/>
  <c r="BU63" i="11"/>
  <c r="BT63" i="11"/>
  <c r="BS63" i="11"/>
  <c r="BR63" i="11"/>
  <c r="BQ63" i="11"/>
  <c r="BM63" i="11"/>
  <c r="BL63" i="11"/>
  <c r="BK63" i="11"/>
  <c r="BJ63" i="11"/>
  <c r="BI63" i="11"/>
  <c r="BH63" i="11"/>
  <c r="BG63" i="11"/>
  <c r="BF63" i="11"/>
  <c r="BE63" i="11"/>
  <c r="BD63" i="11"/>
  <c r="BB63" i="11"/>
  <c r="BA63" i="11"/>
  <c r="AZ63" i="11"/>
  <c r="BZ62" i="11"/>
  <c r="BY62" i="11"/>
  <c r="BX62" i="11"/>
  <c r="BW62" i="11"/>
  <c r="BV62" i="11"/>
  <c r="BU62" i="11"/>
  <c r="BT62" i="11"/>
  <c r="BS62" i="11"/>
  <c r="BR62" i="11"/>
  <c r="BQ62" i="11"/>
  <c r="BM62" i="11"/>
  <c r="BL62" i="11"/>
  <c r="BK62" i="11"/>
  <c r="BJ62" i="11"/>
  <c r="BI62" i="11"/>
  <c r="BH62" i="11"/>
  <c r="BG62" i="11"/>
  <c r="BF62" i="11"/>
  <c r="BE62" i="11"/>
  <c r="BD62" i="11"/>
  <c r="BB62" i="11"/>
  <c r="BA62" i="11"/>
  <c r="AZ62" i="11"/>
  <c r="BZ61" i="11"/>
  <c r="BY61" i="11"/>
  <c r="BX61" i="11"/>
  <c r="BW61" i="11"/>
  <c r="BV61" i="11"/>
  <c r="BU61" i="11"/>
  <c r="BT61" i="11"/>
  <c r="BS61" i="11"/>
  <c r="BR61" i="11"/>
  <c r="BQ61" i="11"/>
  <c r="BM61" i="11"/>
  <c r="BL61" i="11"/>
  <c r="BK61" i="11"/>
  <c r="BJ61" i="11"/>
  <c r="BI61" i="11"/>
  <c r="BH61" i="11"/>
  <c r="BG61" i="11"/>
  <c r="BF61" i="11"/>
  <c r="BE61" i="11"/>
  <c r="BD61" i="11"/>
  <c r="BB61" i="11"/>
  <c r="BA61" i="11"/>
  <c r="AZ61" i="11"/>
  <c r="BZ60" i="11"/>
  <c r="BY60" i="11"/>
  <c r="BX60" i="11"/>
  <c r="BW60" i="11"/>
  <c r="BV60" i="11"/>
  <c r="BU60" i="11"/>
  <c r="BT60" i="11"/>
  <c r="BS60" i="11"/>
  <c r="BR60" i="11"/>
  <c r="BQ60" i="11"/>
  <c r="BM60" i="11"/>
  <c r="BL60" i="11"/>
  <c r="BK60" i="11"/>
  <c r="BJ60" i="11"/>
  <c r="BI60" i="11"/>
  <c r="BH60" i="11"/>
  <c r="BG60" i="11"/>
  <c r="BF60" i="11"/>
  <c r="BE60" i="11"/>
  <c r="BD60" i="11"/>
  <c r="BB60" i="11"/>
  <c r="BA60" i="11"/>
  <c r="AZ60" i="11"/>
  <c r="BZ59" i="11"/>
  <c r="BY59" i="11"/>
  <c r="BX59" i="11"/>
  <c r="BW59" i="11"/>
  <c r="BV59" i="11"/>
  <c r="BU59" i="11"/>
  <c r="BT59" i="11"/>
  <c r="BS59" i="11"/>
  <c r="BR59" i="11"/>
  <c r="BQ59" i="11"/>
  <c r="BM59" i="11"/>
  <c r="BL59" i="11"/>
  <c r="BK59" i="11"/>
  <c r="BJ59" i="11"/>
  <c r="BI59" i="11"/>
  <c r="BH59" i="11"/>
  <c r="BG59" i="11"/>
  <c r="BF59" i="11"/>
  <c r="BE59" i="11"/>
  <c r="BD59" i="11"/>
  <c r="BB59" i="11"/>
  <c r="BA59" i="11"/>
  <c r="AZ59" i="11"/>
  <c r="BZ58" i="11"/>
  <c r="BY58" i="11"/>
  <c r="BX58" i="11"/>
  <c r="BW58" i="11"/>
  <c r="BV58" i="11"/>
  <c r="BU58" i="11"/>
  <c r="BT58" i="11"/>
  <c r="BS58" i="11"/>
  <c r="BR58" i="11"/>
  <c r="BQ58" i="11"/>
  <c r="BM58" i="11"/>
  <c r="BL58" i="11"/>
  <c r="BK58" i="11"/>
  <c r="BJ58" i="11"/>
  <c r="BI58" i="11"/>
  <c r="BH58" i="11"/>
  <c r="BG58" i="11"/>
  <c r="BF58" i="11"/>
  <c r="BE58" i="11"/>
  <c r="BD58" i="11"/>
  <c r="BB58" i="11"/>
  <c r="BA58" i="11"/>
  <c r="AZ58" i="11"/>
  <c r="BZ57" i="11"/>
  <c r="BY57" i="11"/>
  <c r="BX57" i="11"/>
  <c r="BW57" i="11"/>
  <c r="BV57" i="11"/>
  <c r="BU57" i="11"/>
  <c r="BT57" i="11"/>
  <c r="BS57" i="11"/>
  <c r="BR57" i="11"/>
  <c r="BQ57" i="11"/>
  <c r="BM57" i="11"/>
  <c r="BL57" i="11"/>
  <c r="BK57" i="11"/>
  <c r="BJ57" i="11"/>
  <c r="BI57" i="11"/>
  <c r="BH57" i="11"/>
  <c r="BG57" i="11"/>
  <c r="BF57" i="11"/>
  <c r="BE57" i="11"/>
  <c r="BD57" i="11"/>
  <c r="BB57" i="11"/>
  <c r="BA57" i="11"/>
  <c r="AZ57" i="11"/>
  <c r="BZ56" i="11"/>
  <c r="BY56" i="11"/>
  <c r="BX56" i="11"/>
  <c r="BW56" i="11"/>
  <c r="BV56" i="11"/>
  <c r="BU56" i="11"/>
  <c r="BT56" i="11"/>
  <c r="BS56" i="11"/>
  <c r="BR56" i="11"/>
  <c r="BQ56" i="11"/>
  <c r="BM56" i="11"/>
  <c r="BL56" i="11"/>
  <c r="BK56" i="11"/>
  <c r="BJ56" i="11"/>
  <c r="BI56" i="11"/>
  <c r="BH56" i="11"/>
  <c r="BG56" i="11"/>
  <c r="BF56" i="11"/>
  <c r="BE56" i="11"/>
  <c r="BD56" i="11"/>
  <c r="BB56" i="11"/>
  <c r="BA56" i="11"/>
  <c r="AZ56" i="11"/>
  <c r="BZ55" i="11"/>
  <c r="BY55" i="11"/>
  <c r="BX55" i="11"/>
  <c r="BW55" i="11"/>
  <c r="BV55" i="11"/>
  <c r="BU55" i="11"/>
  <c r="BT55" i="11"/>
  <c r="BS55" i="11"/>
  <c r="BR55" i="11"/>
  <c r="BQ55" i="11"/>
  <c r="BM55" i="11"/>
  <c r="BL55" i="11"/>
  <c r="BK55" i="11"/>
  <c r="BJ55" i="11"/>
  <c r="BI55" i="11"/>
  <c r="BH55" i="11"/>
  <c r="BG55" i="11"/>
  <c r="BF55" i="11"/>
  <c r="BE55" i="11"/>
  <c r="BD55" i="11"/>
  <c r="BB55" i="11"/>
  <c r="BA55" i="11"/>
  <c r="AZ55" i="11"/>
  <c r="BZ54" i="11"/>
  <c r="BY54" i="11"/>
  <c r="BX54" i="11"/>
  <c r="BW54" i="11"/>
  <c r="BV54" i="11"/>
  <c r="BU54" i="11"/>
  <c r="BT54" i="11"/>
  <c r="BS54" i="11"/>
  <c r="BR54" i="11"/>
  <c r="BQ54" i="11"/>
  <c r="BM54" i="11"/>
  <c r="BL54" i="11"/>
  <c r="BK54" i="11"/>
  <c r="BJ54" i="11"/>
  <c r="BI54" i="11"/>
  <c r="BH54" i="11"/>
  <c r="BG54" i="11"/>
  <c r="BF54" i="11"/>
  <c r="BE54" i="11"/>
  <c r="BD54" i="11"/>
  <c r="BB54" i="11"/>
  <c r="BA54" i="11"/>
  <c r="AZ54" i="11"/>
  <c r="BZ53" i="11"/>
  <c r="BY53" i="11"/>
  <c r="BX53" i="11"/>
  <c r="BW53" i="11"/>
  <c r="BV53" i="11"/>
  <c r="BU53" i="11"/>
  <c r="BT53" i="11"/>
  <c r="BS53" i="11"/>
  <c r="BR53" i="11"/>
  <c r="BQ53" i="11"/>
  <c r="BM53" i="11"/>
  <c r="BL53" i="11"/>
  <c r="BK53" i="11"/>
  <c r="BJ53" i="11"/>
  <c r="BI53" i="11"/>
  <c r="BH53" i="11"/>
  <c r="BG53" i="11"/>
  <c r="BF53" i="11"/>
  <c r="BE53" i="11"/>
  <c r="BD53" i="11"/>
  <c r="BB53" i="11"/>
  <c r="BA53" i="11"/>
  <c r="AZ53" i="11"/>
  <c r="BZ52" i="11"/>
  <c r="BY52" i="11"/>
  <c r="BX52" i="11"/>
  <c r="BW52" i="11"/>
  <c r="BV52" i="11"/>
  <c r="BU52" i="11"/>
  <c r="BT52" i="11"/>
  <c r="BS52" i="11"/>
  <c r="BR52" i="11"/>
  <c r="BQ52" i="11"/>
  <c r="BM52" i="11"/>
  <c r="BL52" i="11"/>
  <c r="BK52" i="11"/>
  <c r="BJ52" i="11"/>
  <c r="BI52" i="11"/>
  <c r="BH52" i="11"/>
  <c r="BG52" i="11"/>
  <c r="BF52" i="11"/>
  <c r="BE52" i="11"/>
  <c r="BD52" i="11"/>
  <c r="BB52" i="11"/>
  <c r="BA52" i="11"/>
  <c r="AZ52" i="11"/>
  <c r="BZ51" i="11"/>
  <c r="BY51" i="11"/>
  <c r="BX51" i="11"/>
  <c r="BW51" i="11"/>
  <c r="BV51" i="11"/>
  <c r="BU51" i="11"/>
  <c r="BT51" i="11"/>
  <c r="BS51" i="11"/>
  <c r="BR51" i="11"/>
  <c r="BQ51" i="11"/>
  <c r="BM51" i="11"/>
  <c r="BL51" i="11"/>
  <c r="BK51" i="11"/>
  <c r="BJ51" i="11"/>
  <c r="BI51" i="11"/>
  <c r="BH51" i="11"/>
  <c r="BG51" i="11"/>
  <c r="BF51" i="11"/>
  <c r="BE51" i="11"/>
  <c r="BD51" i="11"/>
  <c r="BB51" i="11"/>
  <c r="BA51" i="11"/>
  <c r="AZ51" i="11"/>
  <c r="BZ50" i="11"/>
  <c r="BY50" i="11"/>
  <c r="BX50" i="11"/>
  <c r="BW50" i="11"/>
  <c r="BV50" i="11"/>
  <c r="BU50" i="11"/>
  <c r="BT50" i="11"/>
  <c r="BS50" i="11"/>
  <c r="BR50" i="11"/>
  <c r="BQ50" i="11"/>
  <c r="BM50" i="11"/>
  <c r="BL50" i="11"/>
  <c r="BK50" i="11"/>
  <c r="BJ50" i="11"/>
  <c r="BI50" i="11"/>
  <c r="BH50" i="11"/>
  <c r="BG50" i="11"/>
  <c r="BF50" i="11"/>
  <c r="BE50" i="11"/>
  <c r="BD50" i="11"/>
  <c r="BB50" i="11"/>
  <c r="BA50" i="11"/>
  <c r="AZ50" i="11"/>
  <c r="BZ49" i="11"/>
  <c r="BY49" i="11"/>
  <c r="BX49" i="11"/>
  <c r="BW49" i="11"/>
  <c r="BV49" i="11"/>
  <c r="BU49" i="11"/>
  <c r="BT49" i="11"/>
  <c r="BS49" i="11"/>
  <c r="BR49" i="11"/>
  <c r="BQ49" i="11"/>
  <c r="BM49" i="11"/>
  <c r="BL49" i="11"/>
  <c r="BK49" i="11"/>
  <c r="BJ49" i="11"/>
  <c r="BI49" i="11"/>
  <c r="BH49" i="11"/>
  <c r="BG49" i="11"/>
  <c r="BF49" i="11"/>
  <c r="BE49" i="11"/>
  <c r="BD49" i="11"/>
  <c r="BB49" i="11"/>
  <c r="BA49" i="11"/>
  <c r="AZ49" i="11"/>
  <c r="BZ48" i="11"/>
  <c r="BY48" i="11"/>
  <c r="BX48" i="11"/>
  <c r="BW48" i="11"/>
  <c r="BV48" i="11"/>
  <c r="BU48" i="11"/>
  <c r="BT48" i="11"/>
  <c r="BS48" i="11"/>
  <c r="BR48" i="11"/>
  <c r="BQ48" i="11"/>
  <c r="BM48" i="11"/>
  <c r="BL48" i="11"/>
  <c r="BK48" i="11"/>
  <c r="BJ48" i="11"/>
  <c r="BI48" i="11"/>
  <c r="BH48" i="11"/>
  <c r="BG48" i="11"/>
  <c r="BF48" i="11"/>
  <c r="BE48" i="11"/>
  <c r="BD48" i="11"/>
  <c r="BB48" i="11"/>
  <c r="BA48" i="11"/>
  <c r="AZ48" i="11"/>
  <c r="BZ47" i="11"/>
  <c r="BY47" i="11"/>
  <c r="BX47" i="11"/>
  <c r="BW47" i="11"/>
  <c r="BV47" i="11"/>
  <c r="BU47" i="11"/>
  <c r="BT47" i="11"/>
  <c r="BS47" i="11"/>
  <c r="BR47" i="11"/>
  <c r="BQ47" i="11"/>
  <c r="BM47" i="11"/>
  <c r="BL47" i="11"/>
  <c r="BK47" i="11"/>
  <c r="BJ47" i="11"/>
  <c r="BI47" i="11"/>
  <c r="BH47" i="11"/>
  <c r="BG47" i="11"/>
  <c r="BF47" i="11"/>
  <c r="BE47" i="11"/>
  <c r="BD47" i="11"/>
  <c r="BB47" i="11"/>
  <c r="BA47" i="11"/>
  <c r="AZ47" i="11"/>
  <c r="BZ46" i="11"/>
  <c r="BY46" i="11"/>
  <c r="BX46" i="11"/>
  <c r="BW46" i="11"/>
  <c r="BV46" i="11"/>
  <c r="BU46" i="11"/>
  <c r="BT46" i="11"/>
  <c r="BS46" i="11"/>
  <c r="BR46" i="11"/>
  <c r="BQ46" i="11"/>
  <c r="BM46" i="11"/>
  <c r="BL46" i="11"/>
  <c r="BK46" i="11"/>
  <c r="BJ46" i="11"/>
  <c r="BI46" i="11"/>
  <c r="BH46" i="11"/>
  <c r="BG46" i="11"/>
  <c r="BF46" i="11"/>
  <c r="BE46" i="11"/>
  <c r="BD46" i="11"/>
  <c r="BB46" i="11"/>
  <c r="BA46" i="11"/>
  <c r="AZ46" i="11"/>
  <c r="BZ45" i="11"/>
  <c r="BY45" i="11"/>
  <c r="BX45" i="11"/>
  <c r="BW45" i="11"/>
  <c r="BV45" i="11"/>
  <c r="BU45" i="11"/>
  <c r="BT45" i="11"/>
  <c r="BS45" i="11"/>
  <c r="BR45" i="11"/>
  <c r="BQ45" i="11"/>
  <c r="BM45" i="11"/>
  <c r="BL45" i="11"/>
  <c r="BK45" i="11"/>
  <c r="BJ45" i="11"/>
  <c r="BI45" i="11"/>
  <c r="BH45" i="11"/>
  <c r="BG45" i="11"/>
  <c r="BF45" i="11"/>
  <c r="BE45" i="11"/>
  <c r="BD45" i="11"/>
  <c r="BB45" i="11"/>
  <c r="BA45" i="11"/>
  <c r="AZ45" i="11"/>
  <c r="BZ44" i="11"/>
  <c r="BY44" i="11"/>
  <c r="BX44" i="11"/>
  <c r="BW44" i="11"/>
  <c r="BV44" i="11"/>
  <c r="BU44" i="11"/>
  <c r="BT44" i="11"/>
  <c r="BS44" i="11"/>
  <c r="BR44" i="11"/>
  <c r="BQ44" i="11"/>
  <c r="BM44" i="11"/>
  <c r="BL44" i="11"/>
  <c r="BK44" i="11"/>
  <c r="BJ44" i="11"/>
  <c r="BI44" i="11"/>
  <c r="BH44" i="11"/>
  <c r="BG44" i="11"/>
  <c r="BF44" i="11"/>
  <c r="BE44" i="11"/>
  <c r="BD44" i="11"/>
  <c r="BB44" i="11"/>
  <c r="BA44" i="11"/>
  <c r="AZ44"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H38" i="11"/>
  <c r="F38" i="11"/>
  <c r="D38" i="11"/>
  <c r="AX37" i="11"/>
  <c r="AW37" i="11"/>
  <c r="AV37" i="11"/>
  <c r="AU37" i="11"/>
  <c r="AT37" i="11"/>
  <c r="AS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H37" i="11"/>
  <c r="F37" i="11"/>
  <c r="D37" i="11"/>
  <c r="BZ36" i="11"/>
  <c r="BY36" i="11"/>
  <c r="BX36" i="11"/>
  <c r="BW36" i="11"/>
  <c r="BV36" i="11"/>
  <c r="BU36" i="11"/>
  <c r="BT36" i="11"/>
  <c r="BS36" i="11"/>
  <c r="BR36" i="11"/>
  <c r="BQ36" i="11"/>
  <c r="BM36" i="11"/>
  <c r="BL36" i="11"/>
  <c r="BK36" i="11"/>
  <c r="BJ36" i="11"/>
  <c r="BI36" i="11"/>
  <c r="BH36" i="11"/>
  <c r="BG36" i="11"/>
  <c r="BF36" i="11"/>
  <c r="BE36" i="11"/>
  <c r="BD36" i="11"/>
  <c r="BB36" i="11"/>
  <c r="BA36" i="11"/>
  <c r="AZ36" i="11"/>
  <c r="BZ35" i="11"/>
  <c r="BY35" i="11"/>
  <c r="BX35" i="11"/>
  <c r="BW35" i="11"/>
  <c r="BV35" i="11"/>
  <c r="BU35" i="11"/>
  <c r="BT35" i="11"/>
  <c r="BS35" i="11"/>
  <c r="BR35" i="11"/>
  <c r="BQ35" i="11"/>
  <c r="BM35" i="11"/>
  <c r="BL35" i="11"/>
  <c r="BK35" i="11"/>
  <c r="BJ35" i="11"/>
  <c r="BI35" i="11"/>
  <c r="BH35" i="11"/>
  <c r="BG35" i="11"/>
  <c r="BF35" i="11"/>
  <c r="BE35" i="11"/>
  <c r="BD35" i="11"/>
  <c r="BB35" i="11"/>
  <c r="BA35" i="11"/>
  <c r="AZ35" i="11"/>
  <c r="BZ34" i="11"/>
  <c r="BY34" i="11"/>
  <c r="BX34" i="11"/>
  <c r="BW34" i="11"/>
  <c r="BV34" i="11"/>
  <c r="BU34" i="11"/>
  <c r="BT34" i="11"/>
  <c r="BS34" i="11"/>
  <c r="BR34" i="11"/>
  <c r="BQ34" i="11"/>
  <c r="BM34" i="11"/>
  <c r="BL34" i="11"/>
  <c r="BK34" i="11"/>
  <c r="BJ34" i="11"/>
  <c r="BI34" i="11"/>
  <c r="BH34" i="11"/>
  <c r="BG34" i="11"/>
  <c r="BF34" i="11"/>
  <c r="BE34" i="11"/>
  <c r="BD34" i="11"/>
  <c r="BB34" i="11"/>
  <c r="BA34" i="11"/>
  <c r="AZ34" i="11"/>
  <c r="BZ33" i="11"/>
  <c r="BY33" i="11"/>
  <c r="BX33" i="11"/>
  <c r="BW33" i="11"/>
  <c r="BV33" i="11"/>
  <c r="BU33" i="11"/>
  <c r="BT33" i="11"/>
  <c r="BS33" i="11"/>
  <c r="BR33" i="11"/>
  <c r="BQ33" i="11"/>
  <c r="BM33" i="11"/>
  <c r="BL33" i="11"/>
  <c r="BK33" i="11"/>
  <c r="BJ33" i="11"/>
  <c r="BI33" i="11"/>
  <c r="BH33" i="11"/>
  <c r="BG33" i="11"/>
  <c r="BF33" i="11"/>
  <c r="BE33" i="11"/>
  <c r="BD33" i="11"/>
  <c r="BB33" i="11"/>
  <c r="BA33" i="11"/>
  <c r="AZ33" i="11"/>
  <c r="BZ32" i="11"/>
  <c r="BY32" i="11"/>
  <c r="BX32" i="11"/>
  <c r="BW32" i="11"/>
  <c r="BV32" i="11"/>
  <c r="BU32" i="11"/>
  <c r="BT32" i="11"/>
  <c r="BS32" i="11"/>
  <c r="BR32" i="11"/>
  <c r="BQ32" i="11"/>
  <c r="BM32" i="11"/>
  <c r="BL32" i="11"/>
  <c r="BK32" i="11"/>
  <c r="BJ32" i="11"/>
  <c r="BI32" i="11"/>
  <c r="BH32" i="11"/>
  <c r="BG32" i="11"/>
  <c r="BF32" i="11"/>
  <c r="BE32" i="11"/>
  <c r="BD32" i="11"/>
  <c r="BB32" i="11"/>
  <c r="BA32" i="11"/>
  <c r="AZ32" i="11"/>
  <c r="BZ31" i="11"/>
  <c r="BY31" i="11"/>
  <c r="BX31" i="11"/>
  <c r="BW31" i="11"/>
  <c r="BV31" i="11"/>
  <c r="BU31" i="11"/>
  <c r="BT31" i="11"/>
  <c r="BS31" i="11"/>
  <c r="BR31" i="11"/>
  <c r="BQ31" i="11"/>
  <c r="BM31" i="11"/>
  <c r="BL31" i="11"/>
  <c r="BK31" i="11"/>
  <c r="BJ31" i="11"/>
  <c r="BI31" i="11"/>
  <c r="BH31" i="11"/>
  <c r="BG31" i="11"/>
  <c r="BF31" i="11"/>
  <c r="BE31" i="11"/>
  <c r="BD31" i="11"/>
  <c r="BB31" i="11"/>
  <c r="BA31" i="11"/>
  <c r="AZ31" i="11"/>
  <c r="BZ30" i="11"/>
  <c r="BY30" i="11"/>
  <c r="BX30" i="11"/>
  <c r="BW30" i="11"/>
  <c r="BV30" i="11"/>
  <c r="BU30" i="11"/>
  <c r="BT30" i="11"/>
  <c r="BS30" i="11"/>
  <c r="BR30" i="11"/>
  <c r="BQ30" i="11"/>
  <c r="BM30" i="11"/>
  <c r="BL30" i="11"/>
  <c r="BK30" i="11"/>
  <c r="BJ30" i="11"/>
  <c r="BI30" i="11"/>
  <c r="BH30" i="11"/>
  <c r="BG30" i="11"/>
  <c r="BF30" i="11"/>
  <c r="BE30" i="11"/>
  <c r="BD30" i="11"/>
  <c r="BB30" i="11"/>
  <c r="BA30" i="11"/>
  <c r="AZ30" i="11"/>
  <c r="BZ29" i="11"/>
  <c r="BY29" i="11"/>
  <c r="BX29" i="11"/>
  <c r="BW29" i="11"/>
  <c r="BV29" i="11"/>
  <c r="BU29" i="11"/>
  <c r="BT29" i="11"/>
  <c r="BS29" i="11"/>
  <c r="BR29" i="11"/>
  <c r="BQ29" i="11"/>
  <c r="BM29" i="11"/>
  <c r="BL29" i="11"/>
  <c r="BK29" i="11"/>
  <c r="BJ29" i="11"/>
  <c r="BI29" i="11"/>
  <c r="BH29" i="11"/>
  <c r="BG29" i="11"/>
  <c r="BF29" i="11"/>
  <c r="BE29" i="11"/>
  <c r="BD29" i="11"/>
  <c r="BB29" i="11"/>
  <c r="BA29" i="11"/>
  <c r="AZ29" i="11"/>
  <c r="BZ28" i="11"/>
  <c r="BY28" i="11"/>
  <c r="BX28" i="11"/>
  <c r="BW28" i="11"/>
  <c r="BV28" i="11"/>
  <c r="BU28" i="11"/>
  <c r="BT28" i="11"/>
  <c r="BS28" i="11"/>
  <c r="BR28" i="11"/>
  <c r="BQ28" i="11"/>
  <c r="BM28" i="11"/>
  <c r="BL28" i="11"/>
  <c r="BK28" i="11"/>
  <c r="BJ28" i="11"/>
  <c r="BI28" i="11"/>
  <c r="BH28" i="11"/>
  <c r="BG28" i="11"/>
  <c r="BF28" i="11"/>
  <c r="BE28" i="11"/>
  <c r="BD28" i="11"/>
  <c r="BB28" i="11"/>
  <c r="BA28" i="11"/>
  <c r="AZ28" i="11"/>
  <c r="BZ27" i="11"/>
  <c r="BY27" i="11"/>
  <c r="BX27" i="11"/>
  <c r="BW27" i="11"/>
  <c r="BV27" i="11"/>
  <c r="BU27" i="11"/>
  <c r="BT27" i="11"/>
  <c r="BS27" i="11"/>
  <c r="BR27" i="11"/>
  <c r="BQ27" i="11"/>
  <c r="BM27" i="11"/>
  <c r="BL27" i="11"/>
  <c r="BK27" i="11"/>
  <c r="BJ27" i="11"/>
  <c r="BI27" i="11"/>
  <c r="BH27" i="11"/>
  <c r="BG27" i="11"/>
  <c r="BF27" i="11"/>
  <c r="BE27" i="11"/>
  <c r="BD27" i="11"/>
  <c r="BB27" i="11"/>
  <c r="BA27" i="11"/>
  <c r="AZ27" i="11"/>
  <c r="BZ26" i="11"/>
  <c r="BY26" i="11"/>
  <c r="BX26" i="11"/>
  <c r="BW26" i="11"/>
  <c r="BV26" i="11"/>
  <c r="BU26" i="11"/>
  <c r="BT26" i="11"/>
  <c r="BS26" i="11"/>
  <c r="BR26" i="11"/>
  <c r="BQ26" i="11"/>
  <c r="BM26" i="11"/>
  <c r="BL26" i="11"/>
  <c r="BK26" i="11"/>
  <c r="BJ26" i="11"/>
  <c r="BI26" i="11"/>
  <c r="BH26" i="11"/>
  <c r="BG26" i="11"/>
  <c r="BF26" i="11"/>
  <c r="BE26" i="11"/>
  <c r="BD26" i="11"/>
  <c r="BB26" i="11"/>
  <c r="BA26" i="11"/>
  <c r="AZ26" i="11"/>
  <c r="BZ25" i="11"/>
  <c r="BY25" i="11"/>
  <c r="BX25" i="11"/>
  <c r="BW25" i="11"/>
  <c r="BV25" i="11"/>
  <c r="BU25" i="11"/>
  <c r="BT25" i="11"/>
  <c r="BS25" i="11"/>
  <c r="BR25" i="11"/>
  <c r="BQ25" i="11"/>
  <c r="BM25" i="11"/>
  <c r="BL25" i="11"/>
  <c r="BK25" i="11"/>
  <c r="BJ25" i="11"/>
  <c r="BI25" i="11"/>
  <c r="BH25" i="11"/>
  <c r="BG25" i="11"/>
  <c r="BF25" i="11"/>
  <c r="BE25" i="11"/>
  <c r="BD25" i="11"/>
  <c r="BB25" i="11"/>
  <c r="BA25" i="11"/>
  <c r="AZ25" i="11"/>
  <c r="BZ24" i="11"/>
  <c r="BY24" i="11"/>
  <c r="BX24" i="11"/>
  <c r="BW24" i="11"/>
  <c r="BV24" i="11"/>
  <c r="BU24" i="11"/>
  <c r="BT24" i="11"/>
  <c r="BS24" i="11"/>
  <c r="BR24" i="11"/>
  <c r="BQ24" i="11"/>
  <c r="BM24" i="11"/>
  <c r="BL24" i="11"/>
  <c r="BK24" i="11"/>
  <c r="BJ24" i="11"/>
  <c r="BI24" i="11"/>
  <c r="BH24" i="11"/>
  <c r="BG24" i="11"/>
  <c r="BF24" i="11"/>
  <c r="BE24" i="11"/>
  <c r="BD24" i="11"/>
  <c r="BB24" i="11"/>
  <c r="BA24" i="11"/>
  <c r="AZ24" i="11"/>
  <c r="BZ23" i="11"/>
  <c r="BY23" i="11"/>
  <c r="BX23" i="11"/>
  <c r="BW23" i="11"/>
  <c r="BV23" i="11"/>
  <c r="BU23" i="11"/>
  <c r="BT23" i="11"/>
  <c r="BS23" i="11"/>
  <c r="BR23" i="11"/>
  <c r="BQ23" i="11"/>
  <c r="BM23" i="11"/>
  <c r="BL23" i="11"/>
  <c r="BK23" i="11"/>
  <c r="BJ23" i="11"/>
  <c r="BI23" i="11"/>
  <c r="BH23" i="11"/>
  <c r="BG23" i="11"/>
  <c r="BF23" i="11"/>
  <c r="BE23" i="11"/>
  <c r="BD23" i="11"/>
  <c r="BB23" i="11"/>
  <c r="BA23" i="11"/>
  <c r="AZ23" i="11"/>
  <c r="BZ22" i="11"/>
  <c r="BY22" i="11"/>
  <c r="BX22" i="11"/>
  <c r="BW22" i="11"/>
  <c r="BV22" i="11"/>
  <c r="BU22" i="11"/>
  <c r="BT22" i="11"/>
  <c r="BS22" i="11"/>
  <c r="BR22" i="11"/>
  <c r="BQ22" i="11"/>
  <c r="BM22" i="11"/>
  <c r="BL22" i="11"/>
  <c r="BK22" i="11"/>
  <c r="BJ22" i="11"/>
  <c r="BI22" i="11"/>
  <c r="BH22" i="11"/>
  <c r="BG22" i="11"/>
  <c r="BF22" i="11"/>
  <c r="BE22" i="11"/>
  <c r="BD22" i="11"/>
  <c r="BB22" i="11"/>
  <c r="BA22" i="11"/>
  <c r="AZ22" i="11"/>
  <c r="BZ21" i="11"/>
  <c r="BY21" i="11"/>
  <c r="BX21" i="11"/>
  <c r="BW21" i="11"/>
  <c r="BV21" i="11"/>
  <c r="BU21" i="11"/>
  <c r="BT21" i="11"/>
  <c r="BS21" i="11"/>
  <c r="BR21" i="11"/>
  <c r="BQ21" i="11"/>
  <c r="BM21" i="11"/>
  <c r="BL21" i="11"/>
  <c r="BK21" i="11"/>
  <c r="BJ21" i="11"/>
  <c r="BI21" i="11"/>
  <c r="BH21" i="11"/>
  <c r="BG21" i="11"/>
  <c r="BF21" i="11"/>
  <c r="BE21" i="11"/>
  <c r="BD21" i="11"/>
  <c r="BB21" i="11"/>
  <c r="BA21" i="11"/>
  <c r="AZ21" i="11"/>
  <c r="BZ20" i="11"/>
  <c r="BY20" i="11"/>
  <c r="BX20" i="11"/>
  <c r="BW20" i="11"/>
  <c r="BV20" i="11"/>
  <c r="BU20" i="11"/>
  <c r="BT20" i="11"/>
  <c r="BS20" i="11"/>
  <c r="BR20" i="11"/>
  <c r="BQ20" i="11"/>
  <c r="BM20" i="11"/>
  <c r="BL20" i="11"/>
  <c r="BK20" i="11"/>
  <c r="BJ20" i="11"/>
  <c r="BI20" i="11"/>
  <c r="BH20" i="11"/>
  <c r="BG20" i="11"/>
  <c r="BF20" i="11"/>
  <c r="BE20" i="11"/>
  <c r="BD20" i="11"/>
  <c r="BB20" i="11"/>
  <c r="BA20" i="11"/>
  <c r="AZ20" i="11"/>
  <c r="BZ19" i="11"/>
  <c r="BY19" i="11"/>
  <c r="BX19" i="11"/>
  <c r="BW19" i="11"/>
  <c r="BV19" i="11"/>
  <c r="BU19" i="11"/>
  <c r="BT19" i="11"/>
  <c r="BS19" i="11"/>
  <c r="BR19" i="11"/>
  <c r="BQ19" i="11"/>
  <c r="BM19" i="11"/>
  <c r="BL19" i="11"/>
  <c r="BK19" i="11"/>
  <c r="BJ19" i="11"/>
  <c r="BI19" i="11"/>
  <c r="BH19" i="11"/>
  <c r="BG19" i="11"/>
  <c r="BF19" i="11"/>
  <c r="BE19" i="11"/>
  <c r="BD19" i="11"/>
  <c r="BB19" i="11"/>
  <c r="BA19" i="11"/>
  <c r="AZ19" i="11"/>
  <c r="BZ18" i="11"/>
  <c r="BY18" i="11"/>
  <c r="BX18" i="11"/>
  <c r="BW18" i="11"/>
  <c r="BV18" i="11"/>
  <c r="BU18" i="11"/>
  <c r="BT18" i="11"/>
  <c r="BS18" i="11"/>
  <c r="BR18" i="11"/>
  <c r="BQ18" i="11"/>
  <c r="BM18" i="11"/>
  <c r="BL18" i="11"/>
  <c r="BK18" i="11"/>
  <c r="BJ18" i="11"/>
  <c r="BI18" i="11"/>
  <c r="BH18" i="11"/>
  <c r="BG18" i="11"/>
  <c r="BF18" i="11"/>
  <c r="BE18" i="11"/>
  <c r="BD18" i="11"/>
  <c r="BB18" i="11"/>
  <c r="BA18" i="11"/>
  <c r="AZ18" i="11"/>
  <c r="BZ17" i="11"/>
  <c r="BY17" i="11"/>
  <c r="BX17" i="11"/>
  <c r="BW17" i="11"/>
  <c r="BV17" i="11"/>
  <c r="BU17" i="11"/>
  <c r="BT17" i="11"/>
  <c r="BS17" i="11"/>
  <c r="BR17" i="11"/>
  <c r="BQ17" i="11"/>
  <c r="BM17" i="11"/>
  <c r="BL17" i="11"/>
  <c r="BK17" i="11"/>
  <c r="BJ17" i="11"/>
  <c r="BI17" i="11"/>
  <c r="BH17" i="11"/>
  <c r="BG17" i="11"/>
  <c r="BF17" i="11"/>
  <c r="BE17" i="11"/>
  <c r="BD17" i="11"/>
  <c r="BB17" i="11"/>
  <c r="BA17" i="11"/>
  <c r="AZ17" i="11"/>
  <c r="BZ16" i="11"/>
  <c r="BY16" i="11"/>
  <c r="BX16" i="11"/>
  <c r="BW16" i="11"/>
  <c r="BV16" i="11"/>
  <c r="BU16" i="11"/>
  <c r="BT16" i="11"/>
  <c r="BS16" i="11"/>
  <c r="BR16" i="11"/>
  <c r="BQ16" i="11"/>
  <c r="BM16" i="11"/>
  <c r="BL16" i="11"/>
  <c r="BK16" i="11"/>
  <c r="BJ16" i="11"/>
  <c r="BI16" i="11"/>
  <c r="BH16" i="11"/>
  <c r="BG16" i="11"/>
  <c r="BF16" i="11"/>
  <c r="BE16" i="11"/>
  <c r="BD16" i="11"/>
  <c r="BB16" i="11"/>
  <c r="BA16" i="11"/>
  <c r="AZ16" i="11"/>
  <c r="BZ15" i="11"/>
  <c r="BY15" i="11"/>
  <c r="BX15" i="11"/>
  <c r="BW15" i="11"/>
  <c r="BV15" i="11"/>
  <c r="BU15" i="11"/>
  <c r="BT15" i="11"/>
  <c r="BS15" i="11"/>
  <c r="BR15" i="11"/>
  <c r="BQ15" i="11"/>
  <c r="BM15" i="11"/>
  <c r="BL15" i="11"/>
  <c r="BK15" i="11"/>
  <c r="BJ15" i="11"/>
  <c r="BI15" i="11"/>
  <c r="BH15" i="11"/>
  <c r="BG15" i="11"/>
  <c r="BF15" i="11"/>
  <c r="BE15" i="11"/>
  <c r="BD15" i="11"/>
  <c r="BB15" i="11"/>
  <c r="BA15" i="11"/>
  <c r="AZ15" i="11"/>
  <c r="BZ14" i="11"/>
  <c r="BY14" i="11"/>
  <c r="BX14" i="11"/>
  <c r="BW14" i="11"/>
  <c r="BV14" i="11"/>
  <c r="BU14" i="11"/>
  <c r="BT14" i="11"/>
  <c r="BS14" i="11"/>
  <c r="BR14" i="11"/>
  <c r="BQ14" i="11"/>
  <c r="BM14" i="11"/>
  <c r="BL14" i="11"/>
  <c r="BK14" i="11"/>
  <c r="BJ14" i="11"/>
  <c r="BI14" i="11"/>
  <c r="BH14" i="11"/>
  <c r="BG14" i="11"/>
  <c r="BF14" i="11"/>
  <c r="BE14" i="11"/>
  <c r="BD14" i="11"/>
  <c r="BB14" i="11"/>
  <c r="BA14" i="11"/>
  <c r="AZ14" i="11"/>
  <c r="BZ13" i="11"/>
  <c r="BY13" i="11"/>
  <c r="BX13" i="11"/>
  <c r="BW13" i="11"/>
  <c r="BV13" i="11"/>
  <c r="BU13" i="11"/>
  <c r="BT13" i="11"/>
  <c r="BS13" i="11"/>
  <c r="BR13" i="11"/>
  <c r="BQ13" i="11"/>
  <c r="BM13" i="11"/>
  <c r="BL13" i="11"/>
  <c r="BK13" i="11"/>
  <c r="BJ13" i="11"/>
  <c r="BI13" i="11"/>
  <c r="BH13" i="11"/>
  <c r="BG13" i="11"/>
  <c r="BF13" i="11"/>
  <c r="BE13" i="11"/>
  <c r="BD13" i="11"/>
  <c r="BB13" i="11"/>
  <c r="BA13" i="11"/>
  <c r="AZ13" i="11"/>
  <c r="BZ12" i="11"/>
  <c r="BY12" i="11"/>
  <c r="BX12" i="11"/>
  <c r="BW12" i="11"/>
  <c r="BV12" i="11"/>
  <c r="BU12" i="11"/>
  <c r="BT12" i="11"/>
  <c r="BS12" i="11"/>
  <c r="BR12" i="11"/>
  <c r="BQ12" i="11"/>
  <c r="BM12" i="11"/>
  <c r="BL12" i="11"/>
  <c r="BK12" i="11"/>
  <c r="BJ12" i="11"/>
  <c r="BI12" i="11"/>
  <c r="BH12" i="11"/>
  <c r="BG12" i="11"/>
  <c r="BF12" i="11"/>
  <c r="BE12" i="11"/>
  <c r="BD12" i="11"/>
  <c r="BB12" i="11"/>
  <c r="BA12" i="11"/>
  <c r="AZ12" i="11"/>
  <c r="BZ11" i="11"/>
  <c r="BY11" i="11"/>
  <c r="BX11" i="11"/>
  <c r="BW11" i="11"/>
  <c r="BV11" i="11"/>
  <c r="BU11" i="11"/>
  <c r="BT11" i="11"/>
  <c r="BS11" i="11"/>
  <c r="BR11" i="11"/>
  <c r="BQ11" i="11"/>
  <c r="BM11" i="11"/>
  <c r="BL11" i="11"/>
  <c r="BK11" i="11"/>
  <c r="BJ11" i="11"/>
  <c r="BI11" i="11"/>
  <c r="BH11" i="11"/>
  <c r="BG11" i="11"/>
  <c r="BF11" i="11"/>
  <c r="BE11" i="11"/>
  <c r="BD11" i="11"/>
  <c r="BB11" i="11"/>
  <c r="BA11" i="11"/>
  <c r="AZ11" i="11"/>
  <c r="BZ10" i="11"/>
  <c r="BY10" i="11"/>
  <c r="BX10" i="11"/>
  <c r="BW10" i="11"/>
  <c r="BV10" i="11"/>
  <c r="BU10" i="11"/>
  <c r="BT10" i="11"/>
  <c r="BS10" i="11"/>
  <c r="BR10" i="11"/>
  <c r="BQ10" i="11"/>
  <c r="BM10" i="11"/>
  <c r="BL10" i="11"/>
  <c r="BK10" i="11"/>
  <c r="BJ10" i="11"/>
  <c r="BI10" i="11"/>
  <c r="BH10" i="11"/>
  <c r="BG10" i="11"/>
  <c r="BF10" i="11"/>
  <c r="BE10" i="11"/>
  <c r="BD10" i="11"/>
  <c r="BB10" i="11"/>
  <c r="BA10" i="11"/>
  <c r="AZ10" i="11"/>
  <c r="BZ9" i="11"/>
  <c r="BY9" i="11"/>
  <c r="BX9" i="11"/>
  <c r="BW9" i="11"/>
  <c r="BV9" i="11"/>
  <c r="BU9" i="11"/>
  <c r="BT9" i="11"/>
  <c r="BS9" i="11"/>
  <c r="BR9" i="11"/>
  <c r="BQ9" i="11"/>
  <c r="BM9" i="11"/>
  <c r="BL9" i="11"/>
  <c r="BK9" i="11"/>
  <c r="BJ9" i="11"/>
  <c r="BI9" i="11"/>
  <c r="BH9" i="11"/>
  <c r="BG9" i="11"/>
  <c r="BF9" i="11"/>
  <c r="BE9" i="11"/>
  <c r="BD9" i="11"/>
  <c r="BB9" i="11"/>
  <c r="BA9" i="11"/>
  <c r="AZ9" i="11"/>
  <c r="BZ8" i="11"/>
  <c r="BY8" i="11"/>
  <c r="BX8" i="11"/>
  <c r="BW8" i="11"/>
  <c r="BV8" i="11"/>
  <c r="BU8" i="11"/>
  <c r="BT8" i="11"/>
  <c r="BS8" i="11"/>
  <c r="BR8" i="11"/>
  <c r="BQ8" i="11"/>
  <c r="BM8" i="11"/>
  <c r="BL8" i="11"/>
  <c r="BK8" i="11"/>
  <c r="BJ8" i="11"/>
  <c r="BI8" i="11"/>
  <c r="BH8" i="11"/>
  <c r="BG8" i="11"/>
  <c r="BF8" i="11"/>
  <c r="BE8" i="11"/>
  <c r="BD8" i="11"/>
  <c r="BB8" i="11"/>
  <c r="BA8" i="11"/>
  <c r="AZ8" i="11"/>
  <c r="BZ7" i="11"/>
  <c r="BY7" i="11"/>
  <c r="BX7" i="11"/>
  <c r="BW7" i="11"/>
  <c r="BV7" i="11"/>
  <c r="BU7" i="11"/>
  <c r="BT7" i="11"/>
  <c r="BS7" i="11"/>
  <c r="BR7" i="11"/>
  <c r="BQ7" i="11"/>
  <c r="BM7" i="11"/>
  <c r="BL7" i="11"/>
  <c r="BK7" i="11"/>
  <c r="BJ7" i="11"/>
  <c r="BI7" i="11"/>
  <c r="BH7" i="11"/>
  <c r="BG7" i="11"/>
  <c r="BF7" i="11"/>
  <c r="BE7" i="11"/>
  <c r="BD7" i="11"/>
  <c r="BB7" i="11"/>
  <c r="BA7" i="11"/>
  <c r="AZ7" i="11"/>
  <c r="CD30" i="11" l="1"/>
  <c r="CF29" i="11"/>
  <c r="BN51" i="11"/>
  <c r="BN63" i="11"/>
  <c r="BX128" i="11"/>
  <c r="BX130" i="11" s="1"/>
  <c r="BN57" i="11"/>
  <c r="BZ128" i="11"/>
  <c r="BZ130" i="11" s="1"/>
  <c r="BY128" i="11"/>
  <c r="BY130" i="11" s="1"/>
  <c r="BN68" i="11"/>
  <c r="BR128" i="11"/>
  <c r="BR130" i="11" s="1"/>
  <c r="BN59" i="11"/>
  <c r="BN71" i="11"/>
  <c r="BZ114" i="11"/>
  <c r="BH128" i="11"/>
  <c r="BN70" i="11"/>
  <c r="BH38" i="11"/>
  <c r="BN11" i="11"/>
  <c r="BN33" i="11"/>
  <c r="BF128" i="11"/>
  <c r="BF129" i="11"/>
  <c r="BU74" i="11"/>
  <c r="BU128" i="11"/>
  <c r="BU130" i="11" s="1"/>
  <c r="BN49" i="11"/>
  <c r="BG128" i="11"/>
  <c r="BG129" i="11"/>
  <c r="BV128" i="11"/>
  <c r="BV130" i="11" s="1"/>
  <c r="BN61" i="11"/>
  <c r="BN73" i="11"/>
  <c r="BJ38" i="11"/>
  <c r="BN31" i="11"/>
  <c r="BW128" i="11"/>
  <c r="BW130" i="11" s="1"/>
  <c r="BI128" i="11"/>
  <c r="BI129" i="11"/>
  <c r="BN19" i="11"/>
  <c r="BJ75" i="11"/>
  <c r="BJ129" i="11"/>
  <c r="BJ128" i="11"/>
  <c r="BK128" i="11"/>
  <c r="BK129" i="11"/>
  <c r="BM115" i="11"/>
  <c r="BL129" i="11"/>
  <c r="BL128" i="11"/>
  <c r="BN93" i="11"/>
  <c r="AZ128" i="11"/>
  <c r="BM128" i="11"/>
  <c r="BM129" i="11"/>
  <c r="BN53" i="11"/>
  <c r="BN67" i="11"/>
  <c r="BV37" i="11"/>
  <c r="BN25" i="11"/>
  <c r="BA74" i="11"/>
  <c r="BA128" i="11"/>
  <c r="BQ128" i="11"/>
  <c r="BQ130" i="11" s="1"/>
  <c r="BM114" i="11"/>
  <c r="BD37" i="11"/>
  <c r="BH129" i="11"/>
  <c r="BB128" i="11"/>
  <c r="BN23" i="11"/>
  <c r="BD128" i="11"/>
  <c r="BD129" i="11"/>
  <c r="BS128" i="11"/>
  <c r="BS130" i="11" s="1"/>
  <c r="BN50" i="11"/>
  <c r="BN65" i="11"/>
  <c r="BE128" i="11"/>
  <c r="BE129" i="11"/>
  <c r="BT128" i="11"/>
  <c r="BT130" i="11" s="1"/>
  <c r="BZ115" i="11"/>
  <c r="BI38" i="11"/>
  <c r="BN10" i="11"/>
  <c r="BN18" i="11"/>
  <c r="BN24" i="11"/>
  <c r="BN32" i="11"/>
  <c r="BB74" i="11"/>
  <c r="BK74" i="11"/>
  <c r="BV74" i="11"/>
  <c r="BN62" i="11"/>
  <c r="BN72" i="11"/>
  <c r="BN113" i="11"/>
  <c r="BN9" i="11"/>
  <c r="BN17" i="11"/>
  <c r="BD74" i="11"/>
  <c r="BL74" i="11"/>
  <c r="BW74" i="11"/>
  <c r="BS74" i="11"/>
  <c r="BW75" i="11"/>
  <c r="BU75" i="11"/>
  <c r="BS75" i="11"/>
  <c r="BU37" i="11"/>
  <c r="BB37" i="11"/>
  <c r="BK37" i="11"/>
  <c r="BN8" i="11"/>
  <c r="BN16" i="11"/>
  <c r="BN30" i="11"/>
  <c r="BE74" i="11"/>
  <c r="BM74" i="11"/>
  <c r="BX74" i="11"/>
  <c r="AZ74" i="11"/>
  <c r="BI74" i="11"/>
  <c r="BZ75" i="11"/>
  <c r="BX75" i="11"/>
  <c r="BV75" i="11"/>
  <c r="BT75" i="11"/>
  <c r="BN7" i="11"/>
  <c r="BN15" i="11"/>
  <c r="BN29" i="11"/>
  <c r="BY38" i="11"/>
  <c r="BW38" i="11"/>
  <c r="BU38" i="11"/>
  <c r="BS38" i="11"/>
  <c r="BF74" i="11"/>
  <c r="BQ74" i="11"/>
  <c r="BY74" i="11"/>
  <c r="BN48" i="11"/>
  <c r="BN52" i="11"/>
  <c r="BN58" i="11"/>
  <c r="BN69" i="11"/>
  <c r="BN14" i="11"/>
  <c r="BN22" i="11"/>
  <c r="BN28" i="11"/>
  <c r="BN36" i="11"/>
  <c r="BZ38" i="11"/>
  <c r="BX38" i="11"/>
  <c r="BV38" i="11"/>
  <c r="BT38" i="11"/>
  <c r="BG74" i="11"/>
  <c r="BR74" i="11"/>
  <c r="BZ74" i="11"/>
  <c r="BN47" i="11"/>
  <c r="BN56" i="11"/>
  <c r="BF38" i="11"/>
  <c r="BN13" i="11"/>
  <c r="BN21" i="11"/>
  <c r="BN27" i="11"/>
  <c r="BN35" i="11"/>
  <c r="BH74" i="11"/>
  <c r="BN55" i="11"/>
  <c r="BN60" i="11"/>
  <c r="BN66" i="11"/>
  <c r="BG38" i="11"/>
  <c r="BN12" i="11"/>
  <c r="BN20" i="11"/>
  <c r="BN26" i="11"/>
  <c r="BN34" i="11"/>
  <c r="BL37" i="11"/>
  <c r="BI75" i="11"/>
  <c r="BT74" i="11"/>
  <c r="BN45" i="11"/>
  <c r="BK75" i="11"/>
  <c r="BN54" i="11"/>
  <c r="BN64" i="11"/>
  <c r="BN112" i="11"/>
  <c r="BN95" i="11"/>
  <c r="BN104" i="11"/>
  <c r="BN87" i="11"/>
  <c r="BN111" i="11"/>
  <c r="BF115" i="11"/>
  <c r="BQ114" i="11"/>
  <c r="BY114" i="11"/>
  <c r="BN103" i="11"/>
  <c r="BN86" i="11"/>
  <c r="BR122" i="11"/>
  <c r="BZ122" i="11"/>
  <c r="BX114" i="11"/>
  <c r="BN88" i="11"/>
  <c r="BQ122" i="11"/>
  <c r="BY122" i="11"/>
  <c r="BE114" i="11"/>
  <c r="BN98" i="11"/>
  <c r="BN99" i="11"/>
  <c r="BN100" i="11"/>
  <c r="BN101" i="11"/>
  <c r="BN102" i="11"/>
  <c r="BS122" i="11"/>
  <c r="BU122" i="11"/>
  <c r="BG115" i="11"/>
  <c r="BR114" i="11"/>
  <c r="BN106" i="11"/>
  <c r="BN107" i="11"/>
  <c r="BN108" i="11"/>
  <c r="BN109" i="11"/>
  <c r="BN110" i="11"/>
  <c r="AZ122" i="11"/>
  <c r="BT122" i="11"/>
  <c r="BB122" i="11"/>
  <c r="BH114" i="11"/>
  <c r="BS114" i="11"/>
  <c r="BH115" i="11"/>
  <c r="BN97" i="11"/>
  <c r="BJ122" i="11"/>
  <c r="AZ114" i="11"/>
  <c r="BI114" i="11"/>
  <c r="BT114" i="11"/>
  <c r="BF114" i="11"/>
  <c r="BV122" i="11"/>
  <c r="BA114" i="11"/>
  <c r="BJ114" i="11"/>
  <c r="BU114" i="11"/>
  <c r="BN82" i="11"/>
  <c r="BN83" i="11"/>
  <c r="BN84" i="11"/>
  <c r="BN85" i="11"/>
  <c r="BN105" i="11"/>
  <c r="BA122" i="11"/>
  <c r="BD123" i="11"/>
  <c r="BW122" i="11"/>
  <c r="BF123" i="11"/>
  <c r="BB114" i="11"/>
  <c r="BK114" i="11"/>
  <c r="BV114" i="11"/>
  <c r="BN89" i="11"/>
  <c r="BN90" i="11"/>
  <c r="BN91" i="11"/>
  <c r="BN92" i="11"/>
  <c r="BN94" i="11"/>
  <c r="BE123" i="11"/>
  <c r="BM123" i="11"/>
  <c r="BX122" i="11"/>
  <c r="BD114" i="11"/>
  <c r="BL114" i="11"/>
  <c r="BW114" i="11"/>
  <c r="BS115" i="11"/>
  <c r="BW123" i="11"/>
  <c r="BU123" i="11"/>
  <c r="BS123" i="11"/>
  <c r="BT115" i="11"/>
  <c r="BZ123" i="11"/>
  <c r="BX123" i="11"/>
  <c r="BV123" i="11"/>
  <c r="BT123" i="11"/>
  <c r="BY115" i="11"/>
  <c r="BW115" i="11"/>
  <c r="BU115" i="11"/>
  <c r="BX115" i="11"/>
  <c r="BV115" i="11"/>
  <c r="BQ123" i="11"/>
  <c r="BV76" i="11"/>
  <c r="BK122" i="11"/>
  <c r="BE37" i="11"/>
  <c r="BM37" i="11"/>
  <c r="BW37" i="11"/>
  <c r="BK38" i="11"/>
  <c r="BN44" i="11"/>
  <c r="BJ74" i="11"/>
  <c r="BD75" i="11"/>
  <c r="BL75" i="11"/>
  <c r="BG114" i="11"/>
  <c r="BI115" i="11"/>
  <c r="BD122" i="11"/>
  <c r="BL122" i="11"/>
  <c r="BG123" i="11"/>
  <c r="BR123" i="11"/>
  <c r="BF37" i="11"/>
  <c r="BX37" i="11"/>
  <c r="BD38" i="11"/>
  <c r="BL38" i="11"/>
  <c r="BE75" i="11"/>
  <c r="BM75" i="11"/>
  <c r="BN81" i="11"/>
  <c r="BJ115" i="11"/>
  <c r="BE122" i="11"/>
  <c r="BM122" i="11"/>
  <c r="BH123" i="11"/>
  <c r="BG37" i="11"/>
  <c r="BQ37" i="11"/>
  <c r="BY37" i="11"/>
  <c r="BE38" i="11"/>
  <c r="BM38" i="11"/>
  <c r="BN46" i="11"/>
  <c r="BF75" i="11"/>
  <c r="BQ75" i="11"/>
  <c r="BY75" i="11"/>
  <c r="BK115" i="11"/>
  <c r="BF122" i="11"/>
  <c r="BI123" i="11"/>
  <c r="BH37" i="11"/>
  <c r="BR37" i="11"/>
  <c r="BZ37" i="11"/>
  <c r="BQ38" i="11"/>
  <c r="BG75" i="11"/>
  <c r="BR75" i="11"/>
  <c r="BD115" i="11"/>
  <c r="BL115" i="11"/>
  <c r="BG122" i="11"/>
  <c r="BJ123" i="11"/>
  <c r="BY123" i="11"/>
  <c r="AZ37" i="11"/>
  <c r="BI37" i="11"/>
  <c r="BS37" i="11"/>
  <c r="BR38" i="11"/>
  <c r="BH75" i="11"/>
  <c r="BE115" i="11"/>
  <c r="BH122" i="11"/>
  <c r="BK123" i="11"/>
  <c r="BA37" i="11"/>
  <c r="BJ37" i="11"/>
  <c r="BT37" i="11"/>
  <c r="BQ115" i="11"/>
  <c r="BI122" i="11"/>
  <c r="BL123" i="11"/>
  <c r="BR115" i="11"/>
  <c r="BY39" i="11" l="1"/>
  <c r="CD31" i="11"/>
  <c r="CF30" i="11"/>
  <c r="BS39" i="11"/>
  <c r="BR76" i="11"/>
  <c r="BQ76" i="11"/>
  <c r="BV39" i="11"/>
  <c r="BZ76" i="11"/>
  <c r="BZ116" i="11"/>
  <c r="BT76" i="11"/>
  <c r="BX39" i="11"/>
  <c r="BT39" i="11"/>
  <c r="BY76" i="11"/>
  <c r="BN128" i="11"/>
  <c r="BX76" i="11"/>
  <c r="BZ39" i="11"/>
  <c r="BW39" i="11"/>
  <c r="BU76" i="11"/>
  <c r="BN37" i="11"/>
  <c r="BS116" i="11"/>
  <c r="BR116" i="11"/>
  <c r="BT124" i="11"/>
  <c r="BW76" i="11"/>
  <c r="BU39" i="11"/>
  <c r="BS76" i="11"/>
  <c r="BQ124" i="11"/>
  <c r="BQ39" i="11"/>
  <c r="BU124" i="11"/>
  <c r="BW124" i="11"/>
  <c r="BU116" i="11"/>
  <c r="BS124" i="11"/>
  <c r="BW116" i="11"/>
  <c r="BY124" i="11"/>
  <c r="BY116" i="11"/>
  <c r="BN114" i="11"/>
  <c r="BQ116" i="11"/>
  <c r="BV124" i="11"/>
  <c r="BX116" i="11"/>
  <c r="BZ124" i="11"/>
  <c r="BR124" i="11"/>
  <c r="BT116" i="11"/>
  <c r="BN122" i="11"/>
  <c r="BV116" i="11"/>
  <c r="BX124" i="11"/>
  <c r="BN74" i="11"/>
  <c r="BR39" i="11"/>
  <c r="CD32" i="11" l="1"/>
  <c r="CF31" i="11"/>
  <c r="CD33" i="11" l="1"/>
  <c r="CF32" i="11"/>
  <c r="CD34" i="11" l="1"/>
  <c r="CF33" i="11"/>
  <c r="CD35" i="11" l="1"/>
  <c r="CF34" i="11"/>
  <c r="CD36" i="11" l="1"/>
  <c r="CF35" i="11"/>
  <c r="CD37" i="11" l="1"/>
  <c r="CF36" i="11"/>
  <c r="CD38" i="11" l="1"/>
  <c r="CF37" i="11"/>
  <c r="CD39" i="11" l="1"/>
  <c r="CF38" i="11"/>
  <c r="CD40" i="11" l="1"/>
  <c r="CF39" i="11"/>
  <c r="CD41" i="11" l="1"/>
  <c r="CF40" i="11"/>
  <c r="CD42" i="11" l="1"/>
  <c r="CF41" i="11"/>
  <c r="CD43" i="11" l="1"/>
  <c r="CF42" i="11"/>
  <c r="CD44" i="11" l="1"/>
  <c r="CF43" i="11"/>
  <c r="CD45" i="11" l="1"/>
  <c r="CF44" i="11"/>
  <c r="CD46" i="11" l="1"/>
  <c r="CF45" i="11"/>
  <c r="CD47" i="11" l="1"/>
  <c r="CF46" i="11"/>
  <c r="CD48" i="11" l="1"/>
  <c r="CF47" i="11"/>
  <c r="CD49" i="11" l="1"/>
  <c r="CF48" i="11"/>
  <c r="CD50" i="11" l="1"/>
  <c r="CF49" i="11"/>
  <c r="CD51" i="11" l="1"/>
  <c r="CF51" i="11" s="1"/>
  <c r="CF50" i="11"/>
</calcChain>
</file>

<file path=xl/sharedStrings.xml><?xml version="1.0" encoding="utf-8"?>
<sst xmlns="http://schemas.openxmlformats.org/spreadsheetml/2006/main" count="1915" uniqueCount="431">
  <si>
    <t>Fallacy</t>
  </si>
  <si>
    <t>Non-deceptive</t>
  </si>
  <si>
    <t>SER False</t>
  </si>
  <si>
    <t>RS01Q01</t>
  </si>
  <si>
    <t>RS02Q01</t>
  </si>
  <si>
    <t>RS04Q01</t>
  </si>
  <si>
    <t>LS00Q01</t>
  </si>
  <si>
    <t>LS00Q03</t>
  </si>
  <si>
    <t>LS01Q01</t>
  </si>
  <si>
    <t>LS01Q03</t>
  </si>
  <si>
    <t>LS02Q01</t>
  </si>
  <si>
    <t>LS02Q03</t>
  </si>
  <si>
    <t>LS03Q01</t>
  </si>
  <si>
    <t>LS03Q03</t>
  </si>
  <si>
    <t>LS06Q01</t>
  </si>
  <si>
    <t>LS06Q03</t>
  </si>
  <si>
    <t>LS07Q01</t>
  </si>
  <si>
    <t>LS07Q03</t>
  </si>
  <si>
    <t>LS08Q01</t>
  </si>
  <si>
    <t>LS08Q03</t>
  </si>
  <si>
    <t>LS08BQ01</t>
  </si>
  <si>
    <t>LS08BQ03</t>
  </si>
  <si>
    <t>LS09Q01</t>
  </si>
  <si>
    <t>LS09Q03</t>
  </si>
  <si>
    <t>LS10Q01</t>
  </si>
  <si>
    <t>LS10Q03</t>
  </si>
  <si>
    <t>LS11Q01</t>
  </si>
  <si>
    <t>LS11Q03</t>
  </si>
  <si>
    <t>LS12Q01</t>
  </si>
  <si>
    <t>LS12Q03</t>
  </si>
  <si>
    <t>LS21Q01</t>
  </si>
  <si>
    <t>LS21Q03</t>
  </si>
  <si>
    <t>LS22Q01</t>
  </si>
  <si>
    <t>LS22Q03</t>
  </si>
  <si>
    <t>LS23Q01</t>
  </si>
  <si>
    <t>LS23Q03</t>
  </si>
  <si>
    <t>LS24Q01</t>
  </si>
  <si>
    <t>LS24Q03</t>
  </si>
  <si>
    <t>LS25Q01</t>
  </si>
  <si>
    <t>LS25Q03</t>
  </si>
  <si>
    <t>ZDemo1</t>
  </si>
  <si>
    <t>ZDemo2</t>
  </si>
  <si>
    <t>ZDemo3</t>
  </si>
  <si>
    <t>ZDemo4</t>
  </si>
  <si>
    <t>ZDemo5</t>
  </si>
  <si>
    <t>Participant ID</t>
  </si>
  <si>
    <t>Pickpocketing truth</t>
  </si>
  <si>
    <t>FallingTourism truth</t>
  </si>
  <si>
    <t>Budget truth</t>
  </si>
  <si>
    <t>Nationality</t>
  </si>
  <si>
    <t>Education</t>
  </si>
  <si>
    <t>Political</t>
  </si>
  <si>
    <t>Age</t>
  </si>
  <si>
    <t>Sex</t>
  </si>
  <si>
    <t>Min</t>
  </si>
  <si>
    <t>Words</t>
  </si>
  <si>
    <t>RorW DTQ</t>
  </si>
  <si>
    <t>Calc</t>
  </si>
  <si>
    <t>Pre-training Test</t>
  </si>
  <si>
    <t xml:space="preserve"> </t>
  </si>
  <si>
    <t>Post-training Test</t>
  </si>
  <si>
    <t>Cherry Picking</t>
  </si>
  <si>
    <t>Strong Evidence Rule - True</t>
  </si>
  <si>
    <t>Strong Evidence Rule - False</t>
  </si>
  <si>
    <t>Five Different Fallacies They Were Trained On</t>
  </si>
  <si>
    <t>Demographics</t>
  </si>
  <si>
    <t>Survey</t>
  </si>
  <si>
    <t>HighestQOL</t>
  </si>
  <si>
    <t>truth</t>
  </si>
  <si>
    <t>vote</t>
  </si>
  <si>
    <t>UnemploymentDown</t>
  </si>
  <si>
    <t>Dumping</t>
  </si>
  <si>
    <t>GoldenOpp</t>
  </si>
  <si>
    <t>DrugAddiction</t>
  </si>
  <si>
    <t>Asteroid</t>
  </si>
  <si>
    <t>Tariff</t>
  </si>
  <si>
    <t>Strippled Eagle</t>
  </si>
  <si>
    <t>HwySysMaint</t>
  </si>
  <si>
    <t>MinWage</t>
  </si>
  <si>
    <t>WaterQualTourSick</t>
  </si>
  <si>
    <t>Tour Scammers</t>
  </si>
  <si>
    <t>CrimeOnRise</t>
  </si>
  <si>
    <t>ExpertWitness</t>
  </si>
  <si>
    <t>TeacherShortage</t>
  </si>
  <si>
    <t>DesignTreatyRightOrWrong</t>
  </si>
  <si>
    <t>LowerTrafficAccRates</t>
  </si>
  <si>
    <t xml:space="preserve"> vote</t>
  </si>
  <si>
    <t>Average Correct Answers</t>
  </si>
  <si>
    <t>Pre-training</t>
  </si>
  <si>
    <t>Fall</t>
  </si>
  <si>
    <t>SER</t>
  </si>
  <si>
    <t>Post-training</t>
  </si>
  <si>
    <t>Deceptive</t>
  </si>
  <si>
    <t>Chery PIcking</t>
  </si>
  <si>
    <t>5 Fallacies</t>
  </si>
  <si>
    <t>Composite</t>
  </si>
  <si>
    <t>Pickpocketing</t>
  </si>
  <si>
    <t>FallingTourism</t>
  </si>
  <si>
    <t>Balance Budget</t>
  </si>
  <si>
    <t>TG</t>
  </si>
  <si>
    <t>SER True</t>
  </si>
  <si>
    <t>Treatment Group</t>
  </si>
  <si>
    <t>Total</t>
  </si>
  <si>
    <t>RS01Q03</t>
  </si>
  <si>
    <t>RS02Q03</t>
  </si>
  <si>
    <t>RS04Q03</t>
  </si>
  <si>
    <t>Pickpocketing vote</t>
  </si>
  <si>
    <t>FallingTourism vote</t>
  </si>
  <si>
    <t>Budget vote</t>
  </si>
  <si>
    <t>HighestQOL truth</t>
  </si>
  <si>
    <t>HighestQOL vote</t>
  </si>
  <si>
    <t>UnemploymentDown truth</t>
  </si>
  <si>
    <t>UnemploymentDown vote</t>
  </si>
  <si>
    <t>Dumping truth</t>
  </si>
  <si>
    <t>Dumping vote</t>
  </si>
  <si>
    <t>GoldenOpp truth</t>
  </si>
  <si>
    <t>GoldenOpp vote</t>
  </si>
  <si>
    <t>DrugAddiction truth</t>
  </si>
  <si>
    <t>DrugAddiction vote</t>
  </si>
  <si>
    <t>Asteroid truth</t>
  </si>
  <si>
    <t>Asteroid vote</t>
  </si>
  <si>
    <t>Tariff truth</t>
  </si>
  <si>
    <t>Tariff vote</t>
  </si>
  <si>
    <t>Strippled Eagle truth</t>
  </si>
  <si>
    <t>Strippled Eagle vote</t>
  </si>
  <si>
    <t>HwySysMaint truth</t>
  </si>
  <si>
    <t>HwySysMaint vote</t>
  </si>
  <si>
    <t>MinWage truth</t>
  </si>
  <si>
    <t>MinWage vote</t>
  </si>
  <si>
    <t>WaterQualTourSick truth</t>
  </si>
  <si>
    <t>WaterQualTourSick vote</t>
  </si>
  <si>
    <t>Tour Scammers truth</t>
  </si>
  <si>
    <t>Tour Scammers vote</t>
  </si>
  <si>
    <t>CrimeOnRise truth</t>
  </si>
  <si>
    <t>CrimeOnRise vote</t>
  </si>
  <si>
    <t>ExpertWitness truth</t>
  </si>
  <si>
    <t>ExpertWitness vote</t>
  </si>
  <si>
    <t>TeacherShortage truth</t>
  </si>
  <si>
    <t>TeacherShortage vote</t>
  </si>
  <si>
    <t>DesignTreatyRightOrWrong truth</t>
  </si>
  <si>
    <t>DesignTreatyRightOrWrong vote</t>
  </si>
  <si>
    <t>LowerTrafficAccRates truth</t>
  </si>
  <si>
    <t>LowerTrafficAccRates  vote</t>
  </si>
  <si>
    <t>Nat</t>
  </si>
  <si>
    <t>Educ</t>
  </si>
  <si>
    <t>Poli</t>
  </si>
  <si>
    <t>Variance</t>
  </si>
  <si>
    <t>Item count</t>
  </si>
  <si>
    <t>Total sum variance</t>
  </si>
  <si>
    <t>Total item variance</t>
  </si>
  <si>
    <t>Corr w truth squared</t>
  </si>
  <si>
    <t>Cronbach's Alpha - Post-training</t>
  </si>
  <si>
    <t>SER truth</t>
  </si>
  <si>
    <t>SER vote</t>
  </si>
  <si>
    <t>This alpha is zero. Checked with the Reliability Calculator, which also got zero. Cross checked with SER vote, which also got the same value of .588. Thus zero is correct.</t>
  </si>
  <si>
    <t>Alpha T1</t>
  </si>
  <si>
    <t>Alpha T2</t>
  </si>
  <si>
    <t>Alpha T3</t>
  </si>
  <si>
    <t>All three treatment groups</t>
  </si>
  <si>
    <t>Alpha All</t>
  </si>
  <si>
    <t>Variance All</t>
  </si>
  <si>
    <t>T1 - Neutral Training 11</t>
  </si>
  <si>
    <t>T2 - Claim Training 12</t>
  </si>
  <si>
    <t>T3 - Full Training 14</t>
  </si>
  <si>
    <t>Std dev</t>
  </si>
  <si>
    <t>68% CI +/-</t>
  </si>
  <si>
    <t>95% CI +/-</t>
  </si>
  <si>
    <t>`</t>
  </si>
  <si>
    <t>DE14</t>
  </si>
  <si>
    <t>5706fb93914b7100093b7925</t>
  </si>
  <si>
    <t>55883b3efdf99b4021921cb9</t>
  </si>
  <si>
    <t>59944b4b5f49420001cafa10</t>
  </si>
  <si>
    <t>5cb5c78bbb0869001699b7f4</t>
  </si>
  <si>
    <t>5d65d143ab97cd0001f0e824</t>
  </si>
  <si>
    <t>5d164e70704dfe0017fcd7a2</t>
  </si>
  <si>
    <t>57cf73f65e52f000016127a7</t>
  </si>
  <si>
    <t>5b68cd41263ecb0001343cb9</t>
  </si>
  <si>
    <t>5c7f91a08fc24d001544e880</t>
  </si>
  <si>
    <t>581bd344930a280001062c90</t>
  </si>
  <si>
    <t>5a876665ae9a0b0001a9fbe3</t>
  </si>
  <si>
    <t>5cf83e1231d2ef001e22dd6b</t>
  </si>
  <si>
    <t>5ae56e563ab2fb0001ef280a</t>
  </si>
  <si>
    <t>5b09c34e3ce45d00016c8619</t>
  </si>
  <si>
    <t>5d3fac2a39bc07001849d0f8</t>
  </si>
  <si>
    <t>5d33006b90d83e0019940756</t>
  </si>
  <si>
    <t>5c742339e621f900163f4543</t>
  </si>
  <si>
    <t>5ce98e2c41b4310018eb185d</t>
  </si>
  <si>
    <t>5c6319a0b73d590001ae789d</t>
  </si>
  <si>
    <t>5a1c8a8e087f2e0001eafb35</t>
  </si>
  <si>
    <t>5cf1f164fb05610017de2327</t>
  </si>
  <si>
    <t>5bd494e5669ee1000144c587</t>
  </si>
  <si>
    <t>5c9ff0cf486f6a001016f194</t>
  </si>
  <si>
    <t>5c40e7d99d27f00001159a65</t>
  </si>
  <si>
    <t>5ca8e07d4311a70016cfce70</t>
  </si>
  <si>
    <t>5bcbf17e5c2b810001dc513b</t>
  </si>
  <si>
    <t>5a7cb079aa46dd00016b5bfb</t>
  </si>
  <si>
    <t>5d49a59e28ff77001885bd38</t>
  </si>
  <si>
    <t>5b6dfba24a6ccb0001d3719c</t>
  </si>
  <si>
    <t>5a7f42215292b8000122c84a</t>
  </si>
  <si>
    <t>5d816efe41253e001843dfde</t>
  </si>
  <si>
    <t>5d764ff96cb89d0017fc0012</t>
  </si>
  <si>
    <t>5d06806ea04594001854a7ac</t>
  </si>
  <si>
    <t>5b8f66e884085500019ce244</t>
  </si>
  <si>
    <t>5ceaaacf3060280001a06326</t>
  </si>
  <si>
    <t>56f850b61b99b8000c3657a6</t>
  </si>
  <si>
    <t>5c4a91c8818d4d00013de5d8</t>
  </si>
  <si>
    <t>5cd8c94c99e9d00001465e35</t>
  </si>
  <si>
    <t>5d46250dc83d9f0001260200</t>
  </si>
  <si>
    <t>5d82be0cf45ead000150f026</t>
  </si>
  <si>
    <t>5cf1b0f475b61a0001d00408</t>
  </si>
  <si>
    <t>5a93c4c8873cda0001dc608e</t>
  </si>
  <si>
    <t>580d5d1f357e890001dd14ce</t>
  </si>
  <si>
    <t>5c888f3ba869d400019acb49</t>
  </si>
  <si>
    <t>5ca185065225d60017b0ecb1</t>
  </si>
  <si>
    <t>5d5a14efa69ee60016436d4d</t>
  </si>
  <si>
    <t>5d82d28977546f00166ae702</t>
  </si>
  <si>
    <t>5d76bd578da7af00175fa22b</t>
  </si>
  <si>
    <t>5af5262f1b55800001f4a418</t>
  </si>
  <si>
    <t>5a79f14a8fe2dc00010593eb</t>
  </si>
  <si>
    <t>5c0f93c3367ee90001254199</t>
  </si>
  <si>
    <t>59d0fe53a5bbdd0001bf47b6</t>
  </si>
  <si>
    <t>5b0cff3d641b1200010ef241</t>
  </si>
  <si>
    <t>5b97f8988ae8150001c7a887</t>
  </si>
  <si>
    <t>5d204134abea8100173fa8a4</t>
  </si>
  <si>
    <t>5d40e3305b1eea0001377f57</t>
  </si>
  <si>
    <t>5cce1d5ee2b4370019255e6f</t>
  </si>
  <si>
    <t>5c9107147a7067000190a544</t>
  </si>
  <si>
    <t>5a5c0728ac5624000153f533</t>
  </si>
  <si>
    <t>5d82aa6c20d8cd00193e5866</t>
  </si>
  <si>
    <t>5beb8419aec9ef0001e9d5fb</t>
  </si>
  <si>
    <t>5d4ca2e607cb0300013b686e</t>
  </si>
  <si>
    <t>558823c2fdf99b318cb4224b</t>
  </si>
  <si>
    <t>5d4916dd20a7c00016ab9d19</t>
  </si>
  <si>
    <t>5bec51ea73b744000158e6e3</t>
  </si>
  <si>
    <t>5a6bb0dd3fb6420001c2fc2f</t>
  </si>
  <si>
    <t>5d02b1ce6c69cf00162f5f1a</t>
  </si>
  <si>
    <t>5d62935aacd67c0015b06e8d</t>
  </si>
  <si>
    <t>5d66ea7549716000187f26af</t>
  </si>
  <si>
    <t>5c5923bbe9813700018b199e</t>
  </si>
  <si>
    <t>5ce8430b3060280017a05dac</t>
  </si>
  <si>
    <t>545d6768fdf99b7f9fca24e3</t>
  </si>
  <si>
    <t>5cf1894239f5f900176c0fe9</t>
  </si>
  <si>
    <t>5c095c8a217d6000011193b8</t>
  </si>
  <si>
    <t>57a9281c82f7f90001eeacef</t>
  </si>
  <si>
    <t>5c5ac2869d974300015d81fc</t>
  </si>
  <si>
    <t>56e5e6ef25f3bd000a40820c</t>
  </si>
  <si>
    <t>5b87dd09019cf60001a115b3</t>
  </si>
  <si>
    <t>5c645a30626f410001ac8bba</t>
  </si>
  <si>
    <t>5d4523425c4d1a000104f55a</t>
  </si>
  <si>
    <t>5d58a7115f36a80016f9982b</t>
  </si>
  <si>
    <t>5c6aecbad0fb370001731cac</t>
  </si>
  <si>
    <t>5d8bf44548909c00178989df</t>
  </si>
  <si>
    <t>57026b817a8448000fb64302</t>
  </si>
  <si>
    <t>5b6472d77b7f86000112f8ff</t>
  </si>
  <si>
    <t>5a9262251eda410001360b2c</t>
  </si>
  <si>
    <t>5a8d8079190420000156435d</t>
  </si>
  <si>
    <t>5d366cd32b53a200195ec49b</t>
  </si>
  <si>
    <t>5d7852ae06159300014a3f7e</t>
  </si>
  <si>
    <t>5cbacf18577eb00018411a6b</t>
  </si>
  <si>
    <t>5d1d0270601cd7000172942f</t>
  </si>
  <si>
    <t>Average  n=30</t>
  </si>
  <si>
    <t>5cfe7510d987a800178eab1a</t>
  </si>
  <si>
    <t>5596a991fdf99b2d1e834690</t>
  </si>
  <si>
    <t>581649f0b434f0000184d2a9</t>
  </si>
  <si>
    <t>5ced335ede266200161ea979</t>
  </si>
  <si>
    <t>Answer Pre-training Stm</t>
  </si>
  <si>
    <t>Read Material on Concept of Truth Literacy, How Arguments Work, and Three Rules of Democracy</t>
  </si>
  <si>
    <t>Cherry Picking Training</t>
  </si>
  <si>
    <t>Strong Evidence Rule Training</t>
  </si>
  <si>
    <t>Common Political Fallacies Reading</t>
  </si>
  <si>
    <t>Common Political Fallacies Questions</t>
  </si>
  <si>
    <t>Break and Personal Truth Test Reading</t>
  </si>
  <si>
    <t>Personal Truth Test Questions</t>
  </si>
  <si>
    <t>Answer Training Suggestions Question</t>
  </si>
  <si>
    <t>Answer Statements After Training</t>
  </si>
  <si>
    <t>Correct Answers Prolific T2</t>
  </si>
  <si>
    <t>Average  n=33</t>
  </si>
  <si>
    <t>Bin</t>
  </si>
  <si>
    <t>More</t>
  </si>
  <si>
    <t>Frequency</t>
  </si>
  <si>
    <t>Bins</t>
  </si>
  <si>
    <t>T3 False</t>
  </si>
  <si>
    <t>T3 True</t>
  </si>
  <si>
    <t>T2 True</t>
  </si>
  <si>
    <t>T2 False</t>
  </si>
  <si>
    <t>T1 False</t>
  </si>
  <si>
    <t>T1 True</t>
  </si>
  <si>
    <t>T2 and T3</t>
  </si>
  <si>
    <t>Import Tariff</t>
  </si>
  <si>
    <t>Pre-Training</t>
  </si>
  <si>
    <t>Short Training</t>
  </si>
  <si>
    <t>Post-Training</t>
  </si>
  <si>
    <t>General Questions</t>
  </si>
  <si>
    <t>Cronbach's Alpha</t>
  </si>
  <si>
    <t>Various fallacies</t>
  </si>
  <si>
    <t>RS03Q01</t>
  </si>
  <si>
    <t>RS03Q03</t>
  </si>
  <si>
    <t>RS05Q01</t>
  </si>
  <si>
    <t>RS05Q03</t>
  </si>
  <si>
    <t>RS06Q01</t>
  </si>
  <si>
    <t>RS06Q03</t>
  </si>
  <si>
    <t>RS07Q01</t>
  </si>
  <si>
    <t>RS07Q03</t>
  </si>
  <si>
    <t>RS08Q01</t>
  </si>
  <si>
    <t>RS08Q03</t>
  </si>
  <si>
    <t>RS09Q01</t>
  </si>
  <si>
    <t>RS09Q03</t>
  </si>
  <si>
    <t>RS10Q01</t>
  </si>
  <si>
    <t>RS10Q03</t>
  </si>
  <si>
    <t>RS11Q01</t>
  </si>
  <si>
    <t>RS11Q03</t>
  </si>
  <si>
    <t>RS12Q01</t>
  </si>
  <si>
    <t>RS12Q03</t>
  </si>
  <si>
    <t>RS13Q01</t>
  </si>
  <si>
    <t>RS13Q03</t>
  </si>
  <si>
    <t>NT02</t>
  </si>
  <si>
    <t>NT03</t>
  </si>
  <si>
    <t>NT04</t>
  </si>
  <si>
    <t>NT05</t>
  </si>
  <si>
    <t>LS04Q01</t>
  </si>
  <si>
    <t>LS04Q03</t>
  </si>
  <si>
    <t>LS05Q01</t>
  </si>
  <si>
    <t>LS05Q03</t>
  </si>
  <si>
    <t>LS13Q01</t>
  </si>
  <si>
    <t>LS13Q03</t>
  </si>
  <si>
    <t>FB05</t>
  </si>
  <si>
    <t>FB06</t>
  </si>
  <si>
    <t>FB12</t>
  </si>
  <si>
    <t>FB13</t>
  </si>
  <si>
    <t>FB14</t>
  </si>
  <si>
    <t>Restaurant Inspection</t>
  </si>
  <si>
    <t>Large Trk Driv Lic</t>
  </si>
  <si>
    <t>Simplify Tax Form</t>
  </si>
  <si>
    <t>Fire Det System</t>
  </si>
  <si>
    <t>Fish Treaty</t>
  </si>
  <si>
    <t>Min Gas Mileage</t>
  </si>
  <si>
    <t>Driver Education</t>
  </si>
  <si>
    <t>Falling Tourism Litter</t>
  </si>
  <si>
    <t>Seaside Nat Park</t>
  </si>
  <si>
    <t>Income Tax Fraud</t>
  </si>
  <si>
    <t>Bribery in Courts</t>
  </si>
  <si>
    <t>Traffic Tickets too HIgh</t>
  </si>
  <si>
    <t>HS Diploma Required</t>
  </si>
  <si>
    <t>Q1</t>
  </si>
  <si>
    <t>Q2</t>
  </si>
  <si>
    <t>Q3</t>
  </si>
  <si>
    <t>Q4</t>
  </si>
  <si>
    <t>Scoot Safety</t>
  </si>
  <si>
    <t>Div Rates</t>
  </si>
  <si>
    <t>Schs Fund</t>
  </si>
  <si>
    <t>Early Learning</t>
  </si>
  <si>
    <t>Perf Drugs</t>
  </si>
  <si>
    <t>National Database for Scams</t>
  </si>
  <si>
    <t>Plastics Recycling Program</t>
  </si>
  <si>
    <t>Racial Discrim of Tourists</t>
  </si>
  <si>
    <t>Rename Baseball Team</t>
  </si>
  <si>
    <t>Fopunding of Rutania Festival</t>
  </si>
  <si>
    <t>Joining Trade Alliance</t>
  </si>
  <si>
    <t>Changing President Term</t>
  </si>
  <si>
    <t>Standards for Hwy Design</t>
  </si>
  <si>
    <t>Useful Online
1 Very Of, 2 Often, 3 Occ, 
4 Not at all</t>
  </si>
  <si>
    <t>Share Material
1 Very Of, 2 Often, 3 Occ, 
4 Not at all</t>
  </si>
  <si>
    <t>FC Familiar
1 Very Fam, 2 Slightly, 3 Not Fam</t>
  </si>
  <si>
    <t>FC Influence
3 Med, 4 Lg, 5 VL, 6 Not F</t>
  </si>
  <si>
    <t>FC Compare 
1 MM than FC, 3 Same</t>
  </si>
  <si>
    <t>Various Fallacies</t>
  </si>
  <si>
    <t>Latest update total n=74</t>
  </si>
  <si>
    <t>Average  n=27</t>
  </si>
  <si>
    <t>Average  n=24</t>
  </si>
  <si>
    <t>Variance T2 and T3</t>
  </si>
  <si>
    <t>Bootstrapping: one sample</t>
  </si>
  <si>
    <t>bin</t>
  </si>
  <si>
    <t>freq</t>
  </si>
  <si>
    <t>cum</t>
  </si>
  <si>
    <t>prob</t>
  </si>
  <si>
    <t>cum %</t>
  </si>
  <si>
    <t>Analysis: mean = .079</t>
  </si>
  <si>
    <t>alpha</t>
  </si>
  <si>
    <t>sample</t>
  </si>
  <si>
    <t>left</t>
  </si>
  <si>
    <t>right</t>
  </si>
  <si>
    <t>p-value</t>
  </si>
  <si>
    <t>Confidence interval</t>
  </si>
  <si>
    <t>mean</t>
  </si>
  <si>
    <t>stdev</t>
  </si>
  <si>
    <t>lower</t>
  </si>
  <si>
    <t>upper</t>
  </si>
  <si>
    <t>95% lower bound</t>
  </si>
  <si>
    <t>95% upper bound</t>
  </si>
  <si>
    <t>Analysis: mean = .023</t>
  </si>
  <si>
    <t>Analysis: mean = 0.767</t>
  </si>
  <si>
    <t>Analysis: mean = 0.056</t>
  </si>
  <si>
    <t>T1 Truth</t>
  </si>
  <si>
    <t>T1 Vote</t>
  </si>
  <si>
    <t>T2 Truth</t>
  </si>
  <si>
    <t>T2 Vote</t>
  </si>
  <si>
    <t>Analysis: mean = .76</t>
  </si>
  <si>
    <t>T3 Truth</t>
  </si>
  <si>
    <t>Analysis: mean = .674</t>
  </si>
  <si>
    <t>T3 Vote</t>
  </si>
  <si>
    <t>Analysis: mean = .222</t>
  </si>
  <si>
    <t>Analysis: mean = .129</t>
  </si>
  <si>
    <t>Analysis: mean = .2</t>
  </si>
  <si>
    <t>Analysis: mean = 0.036</t>
  </si>
  <si>
    <t>Analysis: mean = 0.667</t>
  </si>
  <si>
    <t>T2 Pre-training Truth</t>
  </si>
  <si>
    <t>Analysis: mean = 0.103</t>
  </si>
  <si>
    <t>T2 Pre-training Vote</t>
  </si>
  <si>
    <t>Analysis: mean = 0.687</t>
  </si>
  <si>
    <t>T2 Post-training Truth</t>
  </si>
  <si>
    <t>Analysis: mean = 0.049</t>
  </si>
  <si>
    <t>T2 Post-training Vote</t>
  </si>
  <si>
    <t>Analysis: mean = 0.662</t>
  </si>
  <si>
    <t>T3 Pre-training Truth</t>
  </si>
  <si>
    <t>Analysis: mean = 0.602</t>
  </si>
  <si>
    <t>T3 Pre-training Vote</t>
  </si>
  <si>
    <t>Analysis: mean = 0.75</t>
  </si>
  <si>
    <t>T3 Post-training Truth</t>
  </si>
  <si>
    <t>Analysis: mean = 0.704</t>
  </si>
  <si>
    <t>T3 Post-training Vote</t>
  </si>
  <si>
    <t>We ran the boostrapping for 40 bins instead of 2, in this case, to more clearly show the technique.</t>
  </si>
  <si>
    <t>The histogram shows how distribution of responses is far from the normal distribution assumed by the standard method for calculating confidence intervals. For this reason we chose the bootstrap resampling with replacement method. The Real Statistics addin was used.</t>
  </si>
  <si>
    <t>n = 23</t>
  </si>
  <si>
    <t>n = 27</t>
  </si>
  <si>
    <t>n = 24</t>
  </si>
  <si>
    <t>Total n = 74</t>
  </si>
  <si>
    <t>Average  n=23</t>
  </si>
  <si>
    <t>Rows 7 and 8 were duplicates of rows 9 and 10, and so were deleted.</t>
  </si>
  <si>
    <t>Version</t>
  </si>
  <si>
    <t>With error</t>
  </si>
  <si>
    <t>After 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</si>
</sst>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
    <numFmt numFmtId="167" formatCode="0.000"/>
    <numFmt numFmtId="174" formatCode="0.0%"/>
  </numFmts>
  <fonts count="7"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i/>
      <sz val="11"/>
      <color theme="1"/>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s>
  <borders count="36">
    <border>
      <left/>
      <right/>
      <top/>
      <bottom/>
      <diagonal/>
    </border>
    <border>
      <left/>
      <right/>
      <top/>
      <bottom style="thick">
        <color auto="1"/>
      </bottom>
      <diagonal/>
    </border>
    <border>
      <left/>
      <right style="thick">
        <color auto="1"/>
      </right>
      <top/>
      <bottom/>
      <diagonal/>
    </border>
    <border>
      <left/>
      <right style="thick">
        <color auto="1"/>
      </right>
      <top/>
      <bottom style="thick">
        <color auto="1"/>
      </bottom>
      <diagonal/>
    </border>
    <border>
      <left/>
      <right style="thin">
        <color auto="1"/>
      </right>
      <top/>
      <bottom/>
      <diagonal/>
    </border>
    <border>
      <left/>
      <right style="thin">
        <color auto="1"/>
      </right>
      <top/>
      <bottom style="thick">
        <color auto="1"/>
      </bottom>
      <diagonal/>
    </border>
    <border>
      <left style="thick">
        <color auto="1"/>
      </left>
      <right/>
      <top/>
      <bottom/>
      <diagonal/>
    </border>
    <border>
      <left style="thin">
        <color auto="1"/>
      </left>
      <right/>
      <top/>
      <bottom/>
      <diagonal/>
    </border>
    <border>
      <left/>
      <right/>
      <top style="thin">
        <color auto="1"/>
      </top>
      <bottom/>
      <diagonal/>
    </border>
    <border>
      <left/>
      <right style="thick">
        <color auto="1"/>
      </right>
      <top style="thin">
        <color auto="1"/>
      </top>
      <bottom/>
      <diagonal/>
    </border>
    <border>
      <left/>
      <right style="thin">
        <color auto="1"/>
      </right>
      <top style="thin">
        <color auto="1"/>
      </top>
      <bottom/>
      <diagonal/>
    </border>
    <border>
      <left/>
      <right/>
      <top/>
      <bottom style="thin">
        <color auto="1"/>
      </bottom>
      <diagonal/>
    </border>
    <border>
      <left/>
      <right style="thick">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ck">
        <color auto="1"/>
      </top>
      <bottom/>
      <diagonal/>
    </border>
    <border>
      <left/>
      <right style="thick">
        <color auto="1"/>
      </right>
      <top style="thick">
        <color auto="1"/>
      </top>
      <bottom/>
      <diagonal/>
    </border>
    <border>
      <left style="thin">
        <color auto="1"/>
      </left>
      <right/>
      <top style="thin">
        <color auto="1"/>
      </top>
      <bottom/>
      <diagonal/>
    </border>
    <border>
      <left style="thin">
        <color auto="1"/>
      </left>
      <right/>
      <top/>
      <bottom style="thick">
        <color auto="1"/>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bottom style="thin">
        <color indexed="64"/>
      </bottom>
      <diagonal/>
    </border>
    <border>
      <left style="thick">
        <color auto="1"/>
      </left>
      <right style="thin">
        <color auto="1"/>
      </right>
      <top/>
      <bottom style="thin">
        <color indexed="64"/>
      </bottom>
      <diagonal/>
    </border>
    <border>
      <left style="thick">
        <color auto="1"/>
      </left>
      <right/>
      <top/>
      <bottom style="thick">
        <color auto="1"/>
      </bottom>
      <diagonal/>
    </border>
    <border>
      <left/>
      <right/>
      <top style="double">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48">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xf numFmtId="0" fontId="0" fillId="0" borderId="3" xfId="0" applyBorder="1" applyAlignment="1">
      <alignment wrapText="1"/>
    </xf>
    <xf numFmtId="0" fontId="0" fillId="0" borderId="2" xfId="0" applyBorder="1" applyAlignment="1">
      <alignment horizontal="center"/>
    </xf>
    <xf numFmtId="0" fontId="0" fillId="0" borderId="4" xfId="0" applyBorder="1"/>
    <xf numFmtId="0" fontId="0" fillId="0" borderId="5" xfId="0" applyBorder="1" applyAlignment="1">
      <alignment wrapText="1"/>
    </xf>
    <xf numFmtId="0" fontId="0" fillId="0" borderId="0" xfId="0" applyAlignment="1">
      <alignment vertical="center"/>
    </xf>
    <xf numFmtId="0" fontId="1" fillId="0" borderId="0" xfId="0" applyFont="1"/>
    <xf numFmtId="0" fontId="1" fillId="0" borderId="7" xfId="0" applyFont="1" applyBorder="1"/>
    <xf numFmtId="165" fontId="0" fillId="0" borderId="0" xfId="0" applyNumberFormat="1"/>
    <xf numFmtId="165" fontId="0" fillId="0" borderId="4" xfId="0" applyNumberFormat="1" applyBorder="1"/>
    <xf numFmtId="0" fontId="0" fillId="0" borderId="8" xfId="0" applyBorder="1"/>
    <xf numFmtId="0" fontId="0" fillId="0" borderId="10" xfId="0" applyBorder="1"/>
    <xf numFmtId="164" fontId="0" fillId="0" borderId="8" xfId="0" applyNumberFormat="1" applyBorder="1"/>
    <xf numFmtId="164" fontId="0" fillId="0" borderId="10" xfId="0" applyNumberFormat="1" applyBorder="1"/>
    <xf numFmtId="1" fontId="0" fillId="0" borderId="8" xfId="0" applyNumberFormat="1" applyBorder="1"/>
    <xf numFmtId="165" fontId="0" fillId="0" borderId="8" xfId="0" applyNumberFormat="1" applyBorder="1"/>
    <xf numFmtId="165" fontId="0" fillId="0" borderId="10" xfId="0" applyNumberFormat="1" applyBorder="1"/>
    <xf numFmtId="165" fontId="3" fillId="0" borderId="8" xfId="0" applyNumberFormat="1" applyFont="1" applyBorder="1"/>
    <xf numFmtId="165" fontId="3" fillId="0" borderId="10" xfId="0" applyNumberFormat="1" applyFont="1" applyBorder="1"/>
    <xf numFmtId="0" fontId="0" fillId="0" borderId="2" xfId="0" applyBorder="1" applyAlignment="1">
      <alignment wrapText="1"/>
    </xf>
    <xf numFmtId="0" fontId="0" fillId="0" borderId="4" xfId="0" applyBorder="1" applyAlignment="1">
      <alignment wrapText="1"/>
    </xf>
    <xf numFmtId="165" fontId="1" fillId="0" borderId="0" xfId="0" applyNumberFormat="1" applyFont="1"/>
    <xf numFmtId="165" fontId="1" fillId="0" borderId="4" xfId="0" applyNumberFormat="1" applyFont="1" applyBorder="1"/>
    <xf numFmtId="165" fontId="3" fillId="0" borderId="0" xfId="0" applyNumberFormat="1" applyFont="1"/>
    <xf numFmtId="165" fontId="3" fillId="0" borderId="4" xfId="0" applyNumberFormat="1" applyFont="1" applyBorder="1"/>
    <xf numFmtId="0" fontId="0" fillId="2" borderId="2" xfId="0" applyFill="1" applyBorder="1" applyAlignment="1">
      <alignment horizontal="center"/>
    </xf>
    <xf numFmtId="165" fontId="1" fillId="4" borderId="4" xfId="0" applyNumberFormat="1" applyFont="1" applyFill="1" applyBorder="1"/>
    <xf numFmtId="0" fontId="0" fillId="0" borderId="9" xfId="0" applyBorder="1" applyAlignment="1">
      <alignment horizontal="center"/>
    </xf>
    <xf numFmtId="11" fontId="0" fillId="0" borderId="0" xfId="0" applyNumberFormat="1"/>
    <xf numFmtId="0" fontId="0" fillId="0" borderId="0" xfId="0" applyAlignment="1">
      <alignment horizontal="center"/>
    </xf>
    <xf numFmtId="0" fontId="0" fillId="0" borderId="11" xfId="0" applyBorder="1"/>
    <xf numFmtId="0" fontId="0" fillId="0" borderId="13" xfId="0" applyBorder="1"/>
    <xf numFmtId="0" fontId="0" fillId="0" borderId="12" xfId="0" applyBorder="1"/>
    <xf numFmtId="0" fontId="1" fillId="0" borderId="0" xfId="0" applyFont="1" applyAlignment="1">
      <alignment horizontal="center"/>
    </xf>
    <xf numFmtId="0" fontId="0" fillId="0" borderId="0" xfId="0" applyAlignment="1">
      <alignment horizontal="left" wrapText="1"/>
    </xf>
    <xf numFmtId="165" fontId="0" fillId="0" borderId="9" xfId="0" applyNumberFormat="1" applyBorder="1"/>
    <xf numFmtId="165" fontId="0" fillId="0" borderId="2" xfId="0" applyNumberFormat="1" applyBorder="1"/>
    <xf numFmtId="1" fontId="0" fillId="0" borderId="9" xfId="0" applyNumberFormat="1" applyBorder="1"/>
    <xf numFmtId="0" fontId="0" fillId="0" borderId="5" xfId="0" applyBorder="1" applyAlignment="1">
      <alignment horizontal="center" vertical="center" wrapText="1"/>
    </xf>
    <xf numFmtId="0" fontId="3" fillId="4" borderId="4" xfId="0" applyFont="1" applyFill="1" applyBorder="1"/>
    <xf numFmtId="165" fontId="0" fillId="0" borderId="0" xfId="0" applyNumberFormat="1" applyAlignment="1">
      <alignment wrapText="1"/>
    </xf>
    <xf numFmtId="165" fontId="0" fillId="0" borderId="4" xfId="0" applyNumberFormat="1" applyBorder="1" applyAlignment="1">
      <alignment wrapText="1"/>
    </xf>
    <xf numFmtId="165" fontId="0" fillId="0" borderId="2" xfId="0" applyNumberFormat="1" applyBorder="1" applyAlignment="1">
      <alignment wrapText="1"/>
    </xf>
    <xf numFmtId="165" fontId="3" fillId="5" borderId="0" xfId="0" applyNumberFormat="1" applyFont="1" applyFill="1"/>
    <xf numFmtId="0" fontId="0" fillId="0" borderId="0" xfId="0" applyAlignment="1" applyProtection="1">
      <alignment wrapText="1"/>
      <protection locked="0"/>
    </xf>
    <xf numFmtId="0" fontId="0" fillId="0" borderId="0" xfId="0" applyProtection="1">
      <protection locked="0"/>
    </xf>
    <xf numFmtId="0" fontId="3" fillId="0" borderId="11" xfId="0" applyFont="1" applyBorder="1" applyAlignment="1">
      <alignment horizontal="center"/>
    </xf>
    <xf numFmtId="0" fontId="2" fillId="0" borderId="0" xfId="0" applyFont="1" applyAlignment="1">
      <alignment horizontal="center" wrapText="1"/>
    </xf>
    <xf numFmtId="0" fontId="0" fillId="0" borderId="1" xfId="0" applyBorder="1" applyAlignment="1">
      <alignment horizontal="center" wrapText="1"/>
    </xf>
    <xf numFmtId="164" fontId="0" fillId="0" borderId="4" xfId="0" applyNumberFormat="1" applyBorder="1"/>
    <xf numFmtId="1" fontId="0" fillId="0" borderId="2" xfId="0" applyNumberFormat="1" applyBorder="1"/>
    <xf numFmtId="164" fontId="0" fillId="0" borderId="0" xfId="0" applyNumberFormat="1"/>
    <xf numFmtId="1" fontId="0" fillId="0" borderId="0" xfId="0" applyNumberFormat="1"/>
    <xf numFmtId="165" fontId="0" fillId="0" borderId="7" xfId="0" applyNumberFormat="1" applyBorder="1"/>
    <xf numFmtId="0" fontId="0" fillId="8" borderId="1" xfId="0" applyFill="1" applyBorder="1" applyAlignment="1">
      <alignment wrapText="1"/>
    </xf>
    <xf numFmtId="0" fontId="0" fillId="0" borderId="4" xfId="0" applyBorder="1" applyAlignment="1">
      <alignment horizontal="lef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1" fillId="0" borderId="0" xfId="0" applyFont="1" applyAlignment="1">
      <alignment horizontal="center" vertical="center"/>
    </xf>
    <xf numFmtId="0" fontId="0" fillId="4" borderId="2" xfId="0" applyFill="1" applyBorder="1"/>
    <xf numFmtId="165" fontId="1" fillId="5" borderId="4" xfId="0" applyNumberFormat="1" applyFont="1" applyFill="1" applyBorder="1"/>
    <xf numFmtId="0" fontId="0" fillId="0" borderId="12" xfId="0" applyBorder="1" applyAlignment="1">
      <alignment horizontal="center"/>
    </xf>
    <xf numFmtId="0" fontId="0" fillId="0" borderId="2" xfId="0" applyBorder="1" applyAlignment="1">
      <alignment horizontal="center" wrapText="1"/>
    </xf>
    <xf numFmtId="0" fontId="3" fillId="0" borderId="7" xfId="0" applyFont="1" applyBorder="1" applyAlignment="1">
      <alignment vertical="center"/>
    </xf>
    <xf numFmtId="0" fontId="0" fillId="0" borderId="7" xfId="0" applyBorder="1" applyAlignment="1">
      <alignment horizontal="center" vertical="center"/>
    </xf>
    <xf numFmtId="0" fontId="5" fillId="0" borderId="7" xfId="0" applyFont="1" applyBorder="1" applyAlignment="1">
      <alignment horizontal="center" vertical="center"/>
    </xf>
    <xf numFmtId="0" fontId="0" fillId="0" borderId="18" xfId="0" applyBorder="1" applyAlignment="1">
      <alignment horizontal="center" wrapText="1"/>
    </xf>
    <xf numFmtId="0" fontId="0" fillId="0" borderId="7" xfId="0" applyBorder="1" applyAlignment="1">
      <alignment wrapText="1"/>
    </xf>
    <xf numFmtId="165" fontId="0" fillId="0" borderId="17" xfId="0" applyNumberFormat="1" applyBorder="1"/>
    <xf numFmtId="165" fontId="3" fillId="0" borderId="7" xfId="0" applyNumberFormat="1" applyFont="1" applyBorder="1"/>
    <xf numFmtId="0" fontId="0" fillId="0" borderId="7" xfId="0" applyBorder="1"/>
    <xf numFmtId="0" fontId="0" fillId="0" borderId="14" xfId="0" applyBorder="1"/>
    <xf numFmtId="165" fontId="0" fillId="0" borderId="7" xfId="0" applyNumberFormat="1" applyBorder="1" applyAlignment="1">
      <alignment wrapText="1"/>
    </xf>
    <xf numFmtId="0" fontId="0" fillId="8" borderId="0" xfId="0" applyFill="1"/>
    <xf numFmtId="165" fontId="3" fillId="13" borderId="0" xfId="0" applyNumberFormat="1" applyFont="1" applyFill="1"/>
    <xf numFmtId="0" fontId="0" fillId="0" borderId="0" xfId="0" applyAlignment="1">
      <alignment horizontal="left" vertical="center"/>
    </xf>
    <xf numFmtId="0" fontId="0" fillId="0" borderId="0" xfId="0" applyAlignment="1">
      <alignment horizontal="center" wrapText="1"/>
    </xf>
    <xf numFmtId="2" fontId="0" fillId="0" borderId="4" xfId="0" applyNumberFormat="1" applyBorder="1"/>
    <xf numFmtId="0" fontId="0" fillId="0" borderId="16" xfId="0" applyBorder="1" applyAlignment="1">
      <alignment horizontal="left" wrapText="1"/>
    </xf>
    <xf numFmtId="0" fontId="0" fillId="0" borderId="13" xfId="0" applyBorder="1" applyAlignment="1">
      <alignment horizontal="center"/>
    </xf>
    <xf numFmtId="0" fontId="0" fillId="0" borderId="4" xfId="0" applyBorder="1" applyAlignment="1">
      <alignment horizontal="center"/>
    </xf>
    <xf numFmtId="0" fontId="0" fillId="0" borderId="4" xfId="0" applyBorder="1" applyAlignment="1">
      <alignment horizontal="center" wrapText="1"/>
    </xf>
    <xf numFmtId="0" fontId="0" fillId="0" borderId="21" xfId="0" applyBorder="1"/>
    <xf numFmtId="0" fontId="0" fillId="0" borderId="22" xfId="0" applyBorder="1"/>
    <xf numFmtId="0" fontId="0" fillId="0" borderId="21" xfId="0" applyBorder="1" applyAlignment="1">
      <alignment horizontal="center"/>
    </xf>
    <xf numFmtId="0" fontId="0" fillId="0" borderId="19" xfId="0" applyBorder="1"/>
    <xf numFmtId="0" fontId="6" fillId="0" borderId="20" xfId="0" applyFont="1" applyBorder="1" applyAlignment="1">
      <alignment horizontal="center"/>
    </xf>
    <xf numFmtId="0" fontId="1" fillId="0" borderId="2" xfId="0" applyFont="1" applyBorder="1"/>
    <xf numFmtId="0" fontId="3"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vertical="center" wrapText="1"/>
    </xf>
    <xf numFmtId="165" fontId="0" fillId="0" borderId="8" xfId="0" applyNumberFormat="1" applyBorder="1" applyAlignment="1">
      <alignment horizontal="center"/>
    </xf>
    <xf numFmtId="165" fontId="0" fillId="0" borderId="10" xfId="0" applyNumberFormat="1" applyBorder="1" applyAlignment="1">
      <alignment horizontal="center"/>
    </xf>
    <xf numFmtId="0" fontId="0" fillId="0" borderId="9" xfId="0" applyBorder="1"/>
    <xf numFmtId="165" fontId="0" fillId="0" borderId="0" xfId="0" applyNumberFormat="1" applyAlignment="1">
      <alignment horizontal="right" wrapText="1"/>
    </xf>
    <xf numFmtId="165" fontId="0" fillId="0" borderId="4" xfId="0" applyNumberFormat="1" applyBorder="1" applyAlignment="1">
      <alignment horizontal="right" wrapText="1"/>
    </xf>
    <xf numFmtId="0" fontId="3" fillId="4" borderId="2" xfId="0" applyFont="1" applyFill="1" applyBorder="1"/>
    <xf numFmtId="165" fontId="3" fillId="15" borderId="0" xfId="0" applyNumberFormat="1" applyFont="1" applyFill="1"/>
    <xf numFmtId="165" fontId="3" fillId="15" borderId="2" xfId="0" applyNumberFormat="1" applyFont="1" applyFill="1" applyBorder="1"/>
    <xf numFmtId="165" fontId="3" fillId="13" borderId="2" xfId="0" applyNumberFormat="1" applyFont="1" applyFill="1" applyBorder="1"/>
    <xf numFmtId="0" fontId="0" fillId="0" borderId="11" xfId="0" applyBorder="1" applyAlignment="1">
      <alignment horizontal="center"/>
    </xf>
    <xf numFmtId="165" fontId="0" fillId="0" borderId="11" xfId="0" applyNumberFormat="1" applyBorder="1"/>
    <xf numFmtId="165" fontId="0" fillId="0" borderId="13" xfId="0" applyNumberFormat="1" applyBorder="1"/>
    <xf numFmtId="0" fontId="0" fillId="8" borderId="0" xfId="0" applyFill="1" applyAlignment="1">
      <alignment wrapText="1"/>
    </xf>
    <xf numFmtId="0" fontId="0" fillId="0" borderId="2" xfId="0" applyBorder="1" applyAlignment="1">
      <alignment horizontal="left" vertical="center"/>
    </xf>
    <xf numFmtId="0" fontId="4" fillId="0" borderId="0" xfId="0" applyFont="1"/>
    <xf numFmtId="0" fontId="4" fillId="0" borderId="2" xfId="0" applyFont="1" applyBorder="1"/>
    <xf numFmtId="0" fontId="4" fillId="0" borderId="4" xfId="0" applyFont="1" applyBorder="1"/>
    <xf numFmtId="1" fontId="0" fillId="0" borderId="4" xfId="0" applyNumberFormat="1" applyBorder="1"/>
    <xf numFmtId="165" fontId="3" fillId="0" borderId="2" xfId="0" applyNumberFormat="1" applyFont="1" applyBorder="1"/>
    <xf numFmtId="0" fontId="0" fillId="0" borderId="4" xfId="0" applyBorder="1" applyAlignment="1">
      <alignment horizontal="left"/>
    </xf>
    <xf numFmtId="0" fontId="0" fillId="0" borderId="0" xfId="0" applyAlignment="1">
      <alignment horizontal="left"/>
    </xf>
    <xf numFmtId="0" fontId="0" fillId="0" borderId="2" xfId="0" applyBorder="1" applyAlignment="1">
      <alignment horizontal="left" wrapText="1"/>
    </xf>
    <xf numFmtId="0" fontId="0" fillId="0" borderId="4" xfId="0" applyBorder="1" applyAlignment="1">
      <alignment horizontal="left" wrapText="1"/>
    </xf>
    <xf numFmtId="0" fontId="0" fillId="0" borderId="7" xfId="0" applyBorder="1" applyAlignment="1">
      <alignment horizontal="left" vertical="center"/>
    </xf>
    <xf numFmtId="0" fontId="6"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166" fontId="3" fillId="13" borderId="8" xfId="0" applyNumberFormat="1" applyFont="1" applyFill="1" applyBorder="1"/>
    <xf numFmtId="0" fontId="0" fillId="0" borderId="28" xfId="0" applyBorder="1"/>
    <xf numFmtId="166" fontId="0" fillId="0" borderId="0" xfId="0" applyNumberFormat="1" applyAlignment="1">
      <alignment wrapText="1"/>
    </xf>
    <xf numFmtId="166" fontId="0" fillId="0" borderId="0" xfId="0" applyNumberFormat="1"/>
    <xf numFmtId="166" fontId="0" fillId="13" borderId="0" xfId="0" applyNumberFormat="1" applyFill="1"/>
    <xf numFmtId="167" fontId="0" fillId="13" borderId="0" xfId="0" applyNumberFormat="1" applyFill="1"/>
    <xf numFmtId="166" fontId="3" fillId="13" borderId="9" xfId="0" applyNumberFormat="1" applyFont="1" applyFill="1" applyBorder="1"/>
    <xf numFmtId="166" fontId="0" fillId="0" borderId="2" xfId="0" applyNumberFormat="1" applyBorder="1" applyAlignment="1">
      <alignment wrapText="1"/>
    </xf>
    <xf numFmtId="166" fontId="0" fillId="0" borderId="2" xfId="0" applyNumberFormat="1" applyBorder="1"/>
    <xf numFmtId="166" fontId="0" fillId="13" borderId="2" xfId="0" applyNumberFormat="1" applyFill="1" applyBorder="1"/>
    <xf numFmtId="166" fontId="3" fillId="15" borderId="8" xfId="0" applyNumberFormat="1" applyFont="1" applyFill="1" applyBorder="1"/>
    <xf numFmtId="166" fontId="3" fillId="15" borderId="9" xfId="0" applyNumberFormat="1" applyFont="1" applyFill="1" applyBorder="1"/>
    <xf numFmtId="166" fontId="0" fillId="15" borderId="0" xfId="0" applyNumberFormat="1" applyFill="1"/>
    <xf numFmtId="166" fontId="0" fillId="15" borderId="2" xfId="0" applyNumberFormat="1" applyFill="1" applyBorder="1"/>
    <xf numFmtId="0" fontId="3" fillId="0" borderId="2" xfId="0" applyFont="1" applyBorder="1"/>
    <xf numFmtId="0" fontId="0" fillId="0" borderId="28"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2" xfId="0" applyBorder="1" applyAlignment="1">
      <alignment horizontal="center" vertical="center"/>
    </xf>
    <xf numFmtId="0" fontId="0" fillId="12" borderId="0" xfId="0" applyFill="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4" fillId="8" borderId="0" xfId="0" applyFont="1" applyFill="1" applyAlignment="1">
      <alignment horizontal="center"/>
    </xf>
    <xf numFmtId="0" fontId="4" fillId="8" borderId="4" xfId="0" applyFont="1" applyFill="1" applyBorder="1" applyAlignment="1">
      <alignment horizontal="center"/>
    </xf>
    <xf numFmtId="0" fontId="0" fillId="0" borderId="7" xfId="0" applyBorder="1" applyAlignment="1">
      <alignment horizontal="left" wrapText="1"/>
    </xf>
    <xf numFmtId="0" fontId="0" fillId="0" borderId="0" xfId="0" applyAlignment="1">
      <alignment horizontal="left" wrapText="1"/>
    </xf>
    <xf numFmtId="0" fontId="0" fillId="0" borderId="4" xfId="0" applyBorder="1" applyAlignment="1">
      <alignment horizontal="left" wrapText="1"/>
    </xf>
    <xf numFmtId="0" fontId="0" fillId="0" borderId="7"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3" fillId="11" borderId="0" xfId="0" applyFont="1" applyFill="1" applyAlignment="1">
      <alignment horizontal="center" vertical="center"/>
    </xf>
    <xf numFmtId="0" fontId="1" fillId="10" borderId="7" xfId="0" applyFont="1" applyFill="1" applyBorder="1" applyAlignment="1">
      <alignment horizontal="center"/>
    </xf>
    <xf numFmtId="0" fontId="1" fillId="10" borderId="0" xfId="0" applyFont="1" applyFill="1" applyAlignment="1">
      <alignment horizontal="center"/>
    </xf>
    <xf numFmtId="0" fontId="0" fillId="0" borderId="0" xfId="0" applyAlignment="1">
      <alignment horizontal="center" vertical="center"/>
    </xf>
    <xf numFmtId="0" fontId="0" fillId="0" borderId="15" xfId="0" applyBorder="1" applyAlignment="1">
      <alignment horizontal="left" wrapText="1"/>
    </xf>
    <xf numFmtId="0" fontId="0" fillId="0" borderId="16" xfId="0" applyBorder="1" applyAlignment="1">
      <alignment horizontal="left" wrapText="1"/>
    </xf>
    <xf numFmtId="0" fontId="0" fillId="0" borderId="7"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1" fillId="10" borderId="4" xfId="0" applyFont="1" applyFill="1" applyBorder="1" applyAlignment="1">
      <alignment horizontal="center"/>
    </xf>
    <xf numFmtId="0" fontId="0" fillId="5" borderId="6" xfId="0" applyFill="1" applyBorder="1" applyAlignment="1">
      <alignment horizontal="center"/>
    </xf>
    <xf numFmtId="0" fontId="0" fillId="5" borderId="0" xfId="0" applyFill="1" applyAlignment="1">
      <alignment horizontal="center"/>
    </xf>
    <xf numFmtId="0" fontId="0" fillId="5" borderId="2" xfId="0" applyFill="1" applyBorder="1" applyAlignment="1">
      <alignment horizontal="center"/>
    </xf>
    <xf numFmtId="0" fontId="0" fillId="6" borderId="6" xfId="0" applyFill="1" applyBorder="1" applyAlignment="1">
      <alignment horizontal="center"/>
    </xf>
    <xf numFmtId="0" fontId="0" fillId="6" borderId="0" xfId="0" applyFill="1" applyAlignment="1">
      <alignment horizontal="center"/>
    </xf>
    <xf numFmtId="0" fontId="0" fillId="6" borderId="2" xfId="0" applyFill="1" applyBorder="1" applyAlignment="1">
      <alignment horizontal="center"/>
    </xf>
    <xf numFmtId="0" fontId="0" fillId="7" borderId="6" xfId="0" applyFill="1" applyBorder="1" applyAlignment="1">
      <alignment horizontal="center"/>
    </xf>
    <xf numFmtId="0" fontId="0" fillId="7" borderId="0" xfId="0" applyFill="1" applyAlignment="1">
      <alignment horizontal="center"/>
    </xf>
    <xf numFmtId="0" fontId="0" fillId="7" borderId="2" xfId="0" applyFill="1" applyBorder="1" applyAlignment="1">
      <alignment horizontal="center"/>
    </xf>
    <xf numFmtId="0" fontId="0" fillId="9" borderId="6" xfId="0" applyFill="1" applyBorder="1" applyAlignment="1">
      <alignment horizontal="center"/>
    </xf>
    <xf numFmtId="0" fontId="0" fillId="9" borderId="0" xfId="0" applyFill="1" applyAlignment="1">
      <alignment horizontal="center"/>
    </xf>
    <xf numFmtId="0" fontId="0" fillId="9" borderId="2" xfId="0" applyFill="1" applyBorder="1" applyAlignment="1">
      <alignment horizontal="center"/>
    </xf>
    <xf numFmtId="0" fontId="0" fillId="2" borderId="0" xfId="0" applyFill="1" applyAlignment="1">
      <alignment horizontal="center"/>
    </xf>
    <xf numFmtId="0" fontId="0" fillId="4" borderId="0" xfId="0" applyFill="1" applyAlignment="1">
      <alignment horizontal="center"/>
    </xf>
    <xf numFmtId="0" fontId="0" fillId="4" borderId="2"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4" xfId="0"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3" fillId="11" borderId="2" xfId="0" applyFont="1" applyFill="1" applyBorder="1" applyAlignment="1">
      <alignment horizontal="center" vertical="center"/>
    </xf>
    <xf numFmtId="0" fontId="0" fillId="4" borderId="6" xfId="0" applyFill="1" applyBorder="1" applyAlignment="1">
      <alignment horizontal="center"/>
    </xf>
    <xf numFmtId="0" fontId="0" fillId="14" borderId="0" xfId="0" applyFill="1" applyAlignment="1">
      <alignment horizontal="center"/>
    </xf>
    <xf numFmtId="0" fontId="0" fillId="8" borderId="6" xfId="0" applyFill="1" applyBorder="1" applyAlignment="1">
      <alignment horizontal="center" vertical="center"/>
    </xf>
    <xf numFmtId="0" fontId="0" fillId="8" borderId="0" xfId="0" applyFill="1" applyAlignment="1">
      <alignment horizontal="center" vertical="center"/>
    </xf>
    <xf numFmtId="0" fontId="0" fillId="8" borderId="2"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4" xfId="0" applyFill="1" applyBorder="1" applyAlignment="1">
      <alignment horizontal="center" vertical="center"/>
    </xf>
    <xf numFmtId="0" fontId="1" fillId="10" borderId="6" xfId="0" applyFont="1" applyFill="1" applyBorder="1" applyAlignment="1">
      <alignment horizontal="center"/>
    </xf>
    <xf numFmtId="0" fontId="1" fillId="10" borderId="2" xfId="0" applyFont="1" applyFill="1" applyBorder="1" applyAlignment="1">
      <alignment horizontal="center"/>
    </xf>
    <xf numFmtId="0" fontId="1" fillId="8" borderId="6" xfId="0" applyFont="1" applyFill="1" applyBorder="1" applyAlignment="1">
      <alignment horizontal="center"/>
    </xf>
    <xf numFmtId="0" fontId="1" fillId="8" borderId="0" xfId="0" applyFont="1" applyFill="1" applyAlignment="1">
      <alignment horizontal="center"/>
    </xf>
    <xf numFmtId="0" fontId="1" fillId="8" borderId="2" xfId="0" applyFont="1" applyFill="1" applyBorder="1" applyAlignment="1">
      <alignment horizontal="center"/>
    </xf>
    <xf numFmtId="0" fontId="1" fillId="9" borderId="6" xfId="0" applyFont="1" applyFill="1" applyBorder="1" applyAlignment="1">
      <alignment horizontal="center"/>
    </xf>
    <xf numFmtId="0" fontId="1" fillId="9" borderId="0" xfId="0" applyFont="1" applyFill="1" applyAlignment="1">
      <alignment horizontal="center"/>
    </xf>
    <xf numFmtId="0" fontId="1" fillId="9" borderId="2" xfId="0" applyFont="1" applyFill="1" applyBorder="1" applyAlignment="1">
      <alignment horizontal="center"/>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wrapText="1"/>
    </xf>
    <xf numFmtId="0" fontId="0" fillId="0" borderId="23" xfId="0" applyBorder="1" applyAlignment="1">
      <alignment horizontal="center" wrapText="1"/>
    </xf>
    <xf numFmtId="0" fontId="0" fillId="0" borderId="0" xfId="0" applyAlignment="1">
      <alignment horizontal="center" wrapText="1"/>
    </xf>
    <xf numFmtId="0" fontId="0" fillId="0" borderId="1"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2" xfId="0" applyBorder="1" applyAlignment="1">
      <alignment horizontal="left" vertical="center"/>
    </xf>
    <xf numFmtId="0" fontId="0" fillId="0" borderId="2" xfId="0" applyBorder="1" applyAlignment="1">
      <alignment horizontal="left" wrapText="1"/>
    </xf>
    <xf numFmtId="0" fontId="4" fillId="8" borderId="7" xfId="0" applyFont="1" applyFill="1" applyBorder="1" applyAlignment="1">
      <alignment horizontal="left"/>
    </xf>
    <xf numFmtId="0" fontId="4" fillId="8" borderId="0" xfId="0" applyFont="1" applyFill="1" applyAlignment="1">
      <alignment horizontal="left"/>
    </xf>
    <xf numFmtId="0" fontId="4" fillId="8" borderId="2" xfId="0" applyFont="1" applyFill="1" applyBorder="1" applyAlignment="1">
      <alignment horizontal="left"/>
    </xf>
    <xf numFmtId="0" fontId="0" fillId="0" borderId="29" xfId="0" applyBorder="1"/>
    <xf numFmtId="0" fontId="0" fillId="0" borderId="0" xfId="0" applyBorder="1"/>
    <xf numFmtId="0" fontId="0" fillId="0" borderId="29" xfId="0" applyBorder="1" applyAlignment="1">
      <alignment horizontal="center" vertical="center"/>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0"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9" xfId="0" applyBorder="1" applyAlignment="1">
      <alignment horizontal="center"/>
    </xf>
    <xf numFmtId="0" fontId="0" fillId="0" borderId="0" xfId="0" applyBorder="1" applyAlignment="1">
      <alignment horizontal="center" vertical="center"/>
    </xf>
    <xf numFmtId="174" fontId="0" fillId="0" borderId="0" xfId="0" applyNumberFormat="1" applyBorder="1"/>
    <xf numFmtId="174" fontId="0" fillId="0" borderId="29" xfId="0" applyNumberFormat="1" applyBorder="1"/>
    <xf numFmtId="174" fontId="0" fillId="0" borderId="19" xfId="0" applyNumberFormat="1" applyBorder="1"/>
    <xf numFmtId="174" fontId="0" fillId="0" borderId="32" xfId="0" applyNumberFormat="1" applyBorder="1"/>
    <xf numFmtId="0" fontId="0" fillId="0" borderId="33" xfId="0" applyBorder="1"/>
    <xf numFmtId="0" fontId="0" fillId="0" borderId="34" xfId="0" applyBorder="1"/>
    <xf numFmtId="0" fontId="0" fillId="0" borderId="35" xfId="0" applyBorder="1"/>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T3 Deceptive Vote Scores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yVal>
            <c:numRef>
              <c:f>'Correct Answers 1'!$BM$81:$BM$113</c:f>
              <c:numCache>
                <c:formatCode>.00</c:formatCode>
                <c:ptCount val="33"/>
                <c:pt idx="0">
                  <c:v>0.92307692307692313</c:v>
                </c:pt>
                <c:pt idx="1">
                  <c:v>1</c:v>
                </c:pt>
                <c:pt idx="2">
                  <c:v>7.6923076923076927E-2</c:v>
                </c:pt>
                <c:pt idx="3">
                  <c:v>0.92307692307692313</c:v>
                </c:pt>
                <c:pt idx="4">
                  <c:v>0.69230769230769229</c:v>
                </c:pt>
                <c:pt idx="5">
                  <c:v>1</c:v>
                </c:pt>
                <c:pt idx="6">
                  <c:v>0.46153846153846156</c:v>
                </c:pt>
                <c:pt idx="7">
                  <c:v>0.46153846153846156</c:v>
                </c:pt>
                <c:pt idx="8">
                  <c:v>0</c:v>
                </c:pt>
                <c:pt idx="9">
                  <c:v>0.76923076923076927</c:v>
                </c:pt>
                <c:pt idx="10">
                  <c:v>0.84615384615384615</c:v>
                </c:pt>
                <c:pt idx="11">
                  <c:v>0.61538461538461542</c:v>
                </c:pt>
                <c:pt idx="12">
                  <c:v>1</c:v>
                </c:pt>
                <c:pt idx="13">
                  <c:v>0.69230769230769229</c:v>
                </c:pt>
                <c:pt idx="14">
                  <c:v>0.53846153846153844</c:v>
                </c:pt>
                <c:pt idx="15">
                  <c:v>7.6923076923076927E-2</c:v>
                </c:pt>
                <c:pt idx="16">
                  <c:v>7.6923076923076927E-2</c:v>
                </c:pt>
                <c:pt idx="17">
                  <c:v>0.92307692307692313</c:v>
                </c:pt>
                <c:pt idx="18">
                  <c:v>0.92307692307692313</c:v>
                </c:pt>
                <c:pt idx="19">
                  <c:v>0.76923076923076927</c:v>
                </c:pt>
                <c:pt idx="20">
                  <c:v>0.84615384615384615</c:v>
                </c:pt>
                <c:pt idx="21">
                  <c:v>0.92307692307692313</c:v>
                </c:pt>
                <c:pt idx="22">
                  <c:v>0.53846153846153844</c:v>
                </c:pt>
                <c:pt idx="23">
                  <c:v>0.92307692307692313</c:v>
                </c:pt>
                <c:pt idx="24">
                  <c:v>0</c:v>
                </c:pt>
                <c:pt idx="25">
                  <c:v>0.15384615384615385</c:v>
                </c:pt>
                <c:pt idx="26">
                  <c:v>1</c:v>
                </c:pt>
                <c:pt idx="27">
                  <c:v>0.76923076923076927</c:v>
                </c:pt>
                <c:pt idx="28">
                  <c:v>0.92307692307692313</c:v>
                </c:pt>
                <c:pt idx="29">
                  <c:v>1</c:v>
                </c:pt>
                <c:pt idx="30">
                  <c:v>0.61538461538461542</c:v>
                </c:pt>
                <c:pt idx="31">
                  <c:v>0.84615384615384615</c:v>
                </c:pt>
                <c:pt idx="32">
                  <c:v>0.92307692307692313</c:v>
                </c:pt>
              </c:numCache>
            </c:numRef>
          </c:yVal>
          <c:smooth val="0"/>
          <c:extLst>
            <c:ext xmlns:c16="http://schemas.microsoft.com/office/drawing/2014/chart" uri="{C3380CC4-5D6E-409C-BE32-E72D297353CC}">
              <c16:uniqueId val="{00000000-7E7B-4DB3-8A7B-27FB89C21AA1}"/>
            </c:ext>
          </c:extLst>
        </c:ser>
        <c:dLbls>
          <c:showLegendKey val="0"/>
          <c:showVal val="0"/>
          <c:showCatName val="0"/>
          <c:showSerName val="0"/>
          <c:showPercent val="0"/>
          <c:showBubbleSize val="0"/>
        </c:dLbls>
        <c:axId val="500369472"/>
        <c:axId val="500370456"/>
      </c:scatterChart>
      <c:valAx>
        <c:axId val="500369472"/>
        <c:scaling>
          <c:orientation val="minMax"/>
        </c:scaling>
        <c:delete val="0"/>
        <c:axPos val="b"/>
        <c:majorGridlines>
          <c:spPr>
            <a:ln w="9525" cap="flat" cmpd="sng" algn="ctr">
              <a:solidFill>
                <a:schemeClr val="tx2">
                  <a:lumMod val="15000"/>
                  <a:lumOff val="85000"/>
                </a:schemeClr>
              </a:solidFill>
              <a:round/>
            </a:ln>
            <a:effectLst/>
          </c:spPr>
        </c:majorGridlines>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00370456"/>
        <c:crosses val="autoZero"/>
        <c:crossBetween val="midCat"/>
      </c:valAx>
      <c:valAx>
        <c:axId val="500370456"/>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00369472"/>
        <c:crosses val="autoZero"/>
        <c:crossBetween val="midCat"/>
      </c:valAx>
      <c:spPr>
        <a:noFill/>
        <a:ln>
          <a:no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T3 Deceptive Vote Scores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yVal>
            <c:numRef>
              <c:f>'Correct Answers 2'!$CG$73:$CG$96</c:f>
              <c:numCache>
                <c:formatCode>.00</c:formatCode>
                <c:ptCount val="24"/>
                <c:pt idx="0">
                  <c:v>0</c:v>
                </c:pt>
                <c:pt idx="1">
                  <c:v>0.88888888888888884</c:v>
                </c:pt>
                <c:pt idx="2">
                  <c:v>0.88888888888888884</c:v>
                </c:pt>
                <c:pt idx="3">
                  <c:v>0.66666666666666663</c:v>
                </c:pt>
                <c:pt idx="4">
                  <c:v>0.77777777777777779</c:v>
                </c:pt>
                <c:pt idx="5">
                  <c:v>0.22222222222222221</c:v>
                </c:pt>
                <c:pt idx="6">
                  <c:v>0.44444444444444442</c:v>
                </c:pt>
                <c:pt idx="7">
                  <c:v>0</c:v>
                </c:pt>
                <c:pt idx="8">
                  <c:v>0.88888888888888884</c:v>
                </c:pt>
                <c:pt idx="9">
                  <c:v>0.88888888888888884</c:v>
                </c:pt>
                <c:pt idx="10">
                  <c:v>1</c:v>
                </c:pt>
                <c:pt idx="11">
                  <c:v>1</c:v>
                </c:pt>
                <c:pt idx="12">
                  <c:v>0.22222222222222221</c:v>
                </c:pt>
                <c:pt idx="13">
                  <c:v>0.77777777777777779</c:v>
                </c:pt>
                <c:pt idx="14">
                  <c:v>1</c:v>
                </c:pt>
                <c:pt idx="15">
                  <c:v>0.66666666666666663</c:v>
                </c:pt>
                <c:pt idx="16">
                  <c:v>0.88888888888888884</c:v>
                </c:pt>
                <c:pt idx="17">
                  <c:v>0.22222222222222221</c:v>
                </c:pt>
                <c:pt idx="18">
                  <c:v>1</c:v>
                </c:pt>
                <c:pt idx="19">
                  <c:v>1</c:v>
                </c:pt>
                <c:pt idx="20">
                  <c:v>0.88888888888888884</c:v>
                </c:pt>
                <c:pt idx="21">
                  <c:v>0.88888888888888884</c:v>
                </c:pt>
                <c:pt idx="22">
                  <c:v>0.77777777777777779</c:v>
                </c:pt>
                <c:pt idx="23">
                  <c:v>0.88888888888888884</c:v>
                </c:pt>
              </c:numCache>
            </c:numRef>
          </c:yVal>
          <c:smooth val="0"/>
          <c:extLst>
            <c:ext xmlns:c16="http://schemas.microsoft.com/office/drawing/2014/chart" uri="{C3380CC4-5D6E-409C-BE32-E72D297353CC}">
              <c16:uniqueId val="{00000000-797E-42EB-89F9-C05F8936AA00}"/>
            </c:ext>
          </c:extLst>
        </c:ser>
        <c:dLbls>
          <c:showLegendKey val="0"/>
          <c:showVal val="0"/>
          <c:showCatName val="0"/>
          <c:showSerName val="0"/>
          <c:showPercent val="0"/>
          <c:showBubbleSize val="0"/>
        </c:dLbls>
        <c:axId val="500369472"/>
        <c:axId val="500370456"/>
      </c:scatterChart>
      <c:valAx>
        <c:axId val="500369472"/>
        <c:scaling>
          <c:orientation val="minMax"/>
        </c:scaling>
        <c:delete val="0"/>
        <c:axPos val="b"/>
        <c:majorGridlines>
          <c:spPr>
            <a:ln w="9525" cap="flat" cmpd="sng" algn="ctr">
              <a:solidFill>
                <a:schemeClr val="tx2">
                  <a:lumMod val="15000"/>
                  <a:lumOff val="85000"/>
                </a:schemeClr>
              </a:solidFill>
              <a:round/>
            </a:ln>
            <a:effectLst/>
          </c:spPr>
        </c:majorGridlines>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00370456"/>
        <c:crosses val="autoZero"/>
        <c:crossBetween val="midCat"/>
      </c:valAx>
      <c:valAx>
        <c:axId val="500370456"/>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00369472"/>
        <c:crosses val="autoZero"/>
        <c:crossBetween val="midCat"/>
      </c:valAx>
      <c:spPr>
        <a:noFill/>
        <a:ln>
          <a:no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invertIfNegative val="0"/>
          <c:cat>
            <c:strRef>
              <c:f>'Correct Answers 1'!$CB$10:$CB$51</c:f>
              <c:strCache>
                <c:ptCount val="42"/>
                <c:pt idx="0">
                  <c:v>0</c:v>
                </c:pt>
                <c:pt idx="1">
                  <c:v>0.005</c:v>
                </c:pt>
                <c:pt idx="2">
                  <c:v>0.01</c:v>
                </c:pt>
                <c:pt idx="3">
                  <c:v>0.015</c:v>
                </c:pt>
                <c:pt idx="4">
                  <c:v>0.02</c:v>
                </c:pt>
                <c:pt idx="5">
                  <c:v>0.025</c:v>
                </c:pt>
                <c:pt idx="6">
                  <c:v>0.03</c:v>
                </c:pt>
                <c:pt idx="7">
                  <c:v>0.035</c:v>
                </c:pt>
                <c:pt idx="8">
                  <c:v>0.04</c:v>
                </c:pt>
                <c:pt idx="9">
                  <c:v>0.045</c:v>
                </c:pt>
                <c:pt idx="10">
                  <c:v>0.05</c:v>
                </c:pt>
                <c:pt idx="11">
                  <c:v>0.055</c:v>
                </c:pt>
                <c:pt idx="12">
                  <c:v>0.06</c:v>
                </c:pt>
                <c:pt idx="13">
                  <c:v>0.065</c:v>
                </c:pt>
                <c:pt idx="14">
                  <c:v>0.07</c:v>
                </c:pt>
                <c:pt idx="15">
                  <c:v>0.075</c:v>
                </c:pt>
                <c:pt idx="16">
                  <c:v>0.08</c:v>
                </c:pt>
                <c:pt idx="17">
                  <c:v>0.085</c:v>
                </c:pt>
                <c:pt idx="18">
                  <c:v>0.09</c:v>
                </c:pt>
                <c:pt idx="19">
                  <c:v>0.095</c:v>
                </c:pt>
                <c:pt idx="20">
                  <c:v>0.1</c:v>
                </c:pt>
                <c:pt idx="21">
                  <c:v>0.105</c:v>
                </c:pt>
                <c:pt idx="22">
                  <c:v>0.11</c:v>
                </c:pt>
                <c:pt idx="23">
                  <c:v>0.115</c:v>
                </c:pt>
                <c:pt idx="24">
                  <c:v>0.12</c:v>
                </c:pt>
                <c:pt idx="25">
                  <c:v>0.125</c:v>
                </c:pt>
                <c:pt idx="26">
                  <c:v>0.13</c:v>
                </c:pt>
                <c:pt idx="27">
                  <c:v>0.135</c:v>
                </c:pt>
                <c:pt idx="28">
                  <c:v>0.14</c:v>
                </c:pt>
                <c:pt idx="29">
                  <c:v>0.145</c:v>
                </c:pt>
                <c:pt idx="30">
                  <c:v>0.15</c:v>
                </c:pt>
                <c:pt idx="31">
                  <c:v>0.155</c:v>
                </c:pt>
                <c:pt idx="32">
                  <c:v>0.16</c:v>
                </c:pt>
                <c:pt idx="33">
                  <c:v>0.165</c:v>
                </c:pt>
                <c:pt idx="34">
                  <c:v>0.17</c:v>
                </c:pt>
                <c:pt idx="35">
                  <c:v>0.175</c:v>
                </c:pt>
                <c:pt idx="36">
                  <c:v>0.18</c:v>
                </c:pt>
                <c:pt idx="37">
                  <c:v>0.185</c:v>
                </c:pt>
                <c:pt idx="38">
                  <c:v>0.19</c:v>
                </c:pt>
                <c:pt idx="39">
                  <c:v>0.195</c:v>
                </c:pt>
                <c:pt idx="40">
                  <c:v>0.2</c:v>
                </c:pt>
                <c:pt idx="41">
                  <c:v>More</c:v>
                </c:pt>
              </c:strCache>
            </c:strRef>
          </c:cat>
          <c:val>
            <c:numRef>
              <c:f>'Correct Answers 1'!$CC$10:$CC$51</c:f>
              <c:numCache>
                <c:formatCode>General</c:formatCode>
                <c:ptCount val="42"/>
                <c:pt idx="0">
                  <c:v>0</c:v>
                </c:pt>
                <c:pt idx="1">
                  <c:v>0</c:v>
                </c:pt>
                <c:pt idx="2">
                  <c:v>0</c:v>
                </c:pt>
                <c:pt idx="3">
                  <c:v>0</c:v>
                </c:pt>
                <c:pt idx="4">
                  <c:v>0</c:v>
                </c:pt>
                <c:pt idx="5">
                  <c:v>1</c:v>
                </c:pt>
                <c:pt idx="6">
                  <c:v>1</c:v>
                </c:pt>
                <c:pt idx="7">
                  <c:v>11</c:v>
                </c:pt>
                <c:pt idx="8">
                  <c:v>21</c:v>
                </c:pt>
                <c:pt idx="9">
                  <c:v>71</c:v>
                </c:pt>
                <c:pt idx="10">
                  <c:v>170</c:v>
                </c:pt>
                <c:pt idx="11">
                  <c:v>316</c:v>
                </c:pt>
                <c:pt idx="12">
                  <c:v>540</c:v>
                </c:pt>
                <c:pt idx="13">
                  <c:v>842</c:v>
                </c:pt>
                <c:pt idx="14">
                  <c:v>1037</c:v>
                </c:pt>
                <c:pt idx="15">
                  <c:v>1200</c:v>
                </c:pt>
                <c:pt idx="16">
                  <c:v>1299</c:v>
                </c:pt>
                <c:pt idx="17">
                  <c:v>1172</c:v>
                </c:pt>
                <c:pt idx="18">
                  <c:v>1017</c:v>
                </c:pt>
                <c:pt idx="19">
                  <c:v>842</c:v>
                </c:pt>
                <c:pt idx="20">
                  <c:v>559</c:v>
                </c:pt>
                <c:pt idx="21">
                  <c:v>213</c:v>
                </c:pt>
                <c:pt idx="22">
                  <c:v>308</c:v>
                </c:pt>
                <c:pt idx="23">
                  <c:v>172</c:v>
                </c:pt>
                <c:pt idx="24">
                  <c:v>109</c:v>
                </c:pt>
                <c:pt idx="25">
                  <c:v>54</c:v>
                </c:pt>
                <c:pt idx="26">
                  <c:v>27</c:v>
                </c:pt>
                <c:pt idx="27">
                  <c:v>11</c:v>
                </c:pt>
                <c:pt idx="28">
                  <c:v>3</c:v>
                </c:pt>
                <c:pt idx="29">
                  <c:v>2</c:v>
                </c:pt>
                <c:pt idx="30">
                  <c:v>1</c:v>
                </c:pt>
                <c:pt idx="31">
                  <c:v>1</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1B18-4808-AB2C-6F25B1AD0FAF}"/>
            </c:ext>
          </c:extLst>
        </c:ser>
        <c:dLbls>
          <c:showLegendKey val="0"/>
          <c:showVal val="0"/>
          <c:showCatName val="0"/>
          <c:showSerName val="0"/>
          <c:showPercent val="0"/>
          <c:showBubbleSize val="0"/>
        </c:dLbls>
        <c:gapWidth val="150"/>
        <c:axId val="1006915464"/>
        <c:axId val="1006914024"/>
      </c:barChart>
      <c:catAx>
        <c:axId val="1006915464"/>
        <c:scaling>
          <c:orientation val="minMax"/>
        </c:scaling>
        <c:delete val="0"/>
        <c:axPos val="b"/>
        <c:title>
          <c:tx>
            <c:rich>
              <a:bodyPr/>
              <a:lstStyle/>
              <a:p>
                <a:pPr>
                  <a:defRPr/>
                </a:pPr>
                <a:r>
                  <a:rPr lang="en-US"/>
                  <a:t>Bin</a:t>
                </a:r>
              </a:p>
            </c:rich>
          </c:tx>
          <c:overlay val="0"/>
        </c:title>
        <c:numFmt formatCode="General" sourceLinked="1"/>
        <c:majorTickMark val="out"/>
        <c:minorTickMark val="none"/>
        <c:tickLblPos val="nextTo"/>
        <c:crossAx val="1006914024"/>
        <c:crosses val="autoZero"/>
        <c:auto val="1"/>
        <c:lblAlgn val="ctr"/>
        <c:lblOffset val="100"/>
        <c:noMultiLvlLbl val="0"/>
      </c:catAx>
      <c:valAx>
        <c:axId val="1006914024"/>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06915464"/>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T1 LTQ Versus</a:t>
            </a:r>
            <a:r>
              <a:rPr lang="en-US" baseline="0"/>
              <a:t> Education Level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'[1]Correct Answers 1'!$AS$7:$AS$36</c:f>
              <c:numCache>
                <c:formatCode>General</c:formatCode>
                <c:ptCount val="30"/>
                <c:pt idx="0">
                  <c:v>4</c:v>
                </c:pt>
                <c:pt idx="1">
                  <c:v>3</c:v>
                </c:pt>
                <c:pt idx="2">
                  <c:v>4</c:v>
                </c:pt>
                <c:pt idx="3">
                  <c:v>4</c:v>
                </c:pt>
                <c:pt idx="4">
                  <c:v>4</c:v>
                </c:pt>
                <c:pt idx="5">
                  <c:v>4</c:v>
                </c:pt>
                <c:pt idx="6">
                  <c:v>4</c:v>
                </c:pt>
                <c:pt idx="7">
                  <c:v>4</c:v>
                </c:pt>
                <c:pt idx="8">
                  <c:v>3</c:v>
                </c:pt>
                <c:pt idx="9">
                  <c:v>4</c:v>
                </c:pt>
                <c:pt idx="10">
                  <c:v>5</c:v>
                </c:pt>
                <c:pt idx="11">
                  <c:v>4</c:v>
                </c:pt>
                <c:pt idx="12">
                  <c:v>4</c:v>
                </c:pt>
                <c:pt idx="13">
                  <c:v>4</c:v>
                </c:pt>
                <c:pt idx="14">
                  <c:v>3</c:v>
                </c:pt>
                <c:pt idx="15">
                  <c:v>3</c:v>
                </c:pt>
                <c:pt idx="16">
                  <c:v>5</c:v>
                </c:pt>
                <c:pt idx="17">
                  <c:v>3</c:v>
                </c:pt>
                <c:pt idx="18">
                  <c:v>4</c:v>
                </c:pt>
                <c:pt idx="19">
                  <c:v>3</c:v>
                </c:pt>
                <c:pt idx="20">
                  <c:v>4</c:v>
                </c:pt>
                <c:pt idx="21">
                  <c:v>3</c:v>
                </c:pt>
                <c:pt idx="22">
                  <c:v>3</c:v>
                </c:pt>
                <c:pt idx="23">
                  <c:v>3</c:v>
                </c:pt>
                <c:pt idx="24">
                  <c:v>4</c:v>
                </c:pt>
                <c:pt idx="25">
                  <c:v>5</c:v>
                </c:pt>
                <c:pt idx="26">
                  <c:v>3</c:v>
                </c:pt>
                <c:pt idx="27">
                  <c:v>4</c:v>
                </c:pt>
                <c:pt idx="28">
                  <c:v>4</c:v>
                </c:pt>
                <c:pt idx="29">
                  <c:v>5</c:v>
                </c:pt>
              </c:numCache>
            </c:numRef>
          </c:xVal>
          <c:yVal>
            <c:numRef>
              <c:f>'[1]Correct Answers 1'!$BL$7:$BL$36</c:f>
              <c:numCache>
                <c:formatCode>General</c:formatCode>
                <c:ptCount val="30"/>
                <c:pt idx="0">
                  <c:v>0</c:v>
                </c:pt>
                <c:pt idx="1">
                  <c:v>0.30769230769230771</c:v>
                </c:pt>
                <c:pt idx="2">
                  <c:v>0</c:v>
                </c:pt>
                <c:pt idx="3">
                  <c:v>7.6923076923076927E-2</c:v>
                </c:pt>
                <c:pt idx="4">
                  <c:v>7.6923076923076927E-2</c:v>
                </c:pt>
                <c:pt idx="5">
                  <c:v>7.6923076923076927E-2</c:v>
                </c:pt>
                <c:pt idx="6">
                  <c:v>0.30769230769230771</c:v>
                </c:pt>
                <c:pt idx="7">
                  <c:v>0.15384615384615385</c:v>
                </c:pt>
                <c:pt idx="8">
                  <c:v>0</c:v>
                </c:pt>
                <c:pt idx="9">
                  <c:v>0</c:v>
                </c:pt>
                <c:pt idx="10">
                  <c:v>0</c:v>
                </c:pt>
                <c:pt idx="11">
                  <c:v>0</c:v>
                </c:pt>
                <c:pt idx="12">
                  <c:v>7.6923076923076927E-2</c:v>
                </c:pt>
                <c:pt idx="13">
                  <c:v>0</c:v>
                </c:pt>
                <c:pt idx="14">
                  <c:v>0</c:v>
                </c:pt>
                <c:pt idx="15">
                  <c:v>0.15384615384615385</c:v>
                </c:pt>
                <c:pt idx="16">
                  <c:v>0.15384615384615385</c:v>
                </c:pt>
                <c:pt idx="17">
                  <c:v>0.23076923076923078</c:v>
                </c:pt>
                <c:pt idx="18">
                  <c:v>7.6923076923076927E-2</c:v>
                </c:pt>
                <c:pt idx="19">
                  <c:v>0</c:v>
                </c:pt>
                <c:pt idx="20">
                  <c:v>0.15384615384615385</c:v>
                </c:pt>
                <c:pt idx="21">
                  <c:v>7.6923076923076927E-2</c:v>
                </c:pt>
                <c:pt idx="22">
                  <c:v>7.6923076923076927E-2</c:v>
                </c:pt>
                <c:pt idx="23">
                  <c:v>0</c:v>
                </c:pt>
                <c:pt idx="24">
                  <c:v>0.15384615384615385</c:v>
                </c:pt>
                <c:pt idx="25">
                  <c:v>7.6923076923076927E-2</c:v>
                </c:pt>
                <c:pt idx="26">
                  <c:v>0</c:v>
                </c:pt>
                <c:pt idx="27">
                  <c:v>7.6923076923076927E-2</c:v>
                </c:pt>
                <c:pt idx="28">
                  <c:v>0</c:v>
                </c:pt>
                <c:pt idx="29">
                  <c:v>7.6923076923076927E-2</c:v>
                </c:pt>
              </c:numCache>
            </c:numRef>
          </c:yVal>
          <c:smooth val="0"/>
          <c:extLst>
            <c:ext xmlns:c16="http://schemas.microsoft.com/office/drawing/2014/chart" uri="{C3380CC4-5D6E-409C-BE32-E72D297353CC}">
              <c16:uniqueId val="{00000000-1FEA-410B-A00E-DC1774BBAFA6}"/>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'[1]Correct Answers 1'!$AS$7:$AS$36</c:f>
              <c:numCache>
                <c:formatCode>General</c:formatCode>
                <c:ptCount val="30"/>
                <c:pt idx="0">
                  <c:v>4</c:v>
                </c:pt>
                <c:pt idx="1">
                  <c:v>3</c:v>
                </c:pt>
                <c:pt idx="2">
                  <c:v>4</c:v>
                </c:pt>
                <c:pt idx="3">
                  <c:v>4</c:v>
                </c:pt>
                <c:pt idx="4">
                  <c:v>4</c:v>
                </c:pt>
                <c:pt idx="5">
                  <c:v>4</c:v>
                </c:pt>
                <c:pt idx="6">
                  <c:v>4</c:v>
                </c:pt>
                <c:pt idx="7">
                  <c:v>4</c:v>
                </c:pt>
                <c:pt idx="8">
                  <c:v>3</c:v>
                </c:pt>
                <c:pt idx="9">
                  <c:v>4</c:v>
                </c:pt>
                <c:pt idx="10">
                  <c:v>5</c:v>
                </c:pt>
                <c:pt idx="11">
                  <c:v>4</c:v>
                </c:pt>
                <c:pt idx="12">
                  <c:v>4</c:v>
                </c:pt>
                <c:pt idx="13">
                  <c:v>4</c:v>
                </c:pt>
                <c:pt idx="14">
                  <c:v>3</c:v>
                </c:pt>
                <c:pt idx="15">
                  <c:v>3</c:v>
                </c:pt>
                <c:pt idx="16">
                  <c:v>5</c:v>
                </c:pt>
                <c:pt idx="17">
                  <c:v>3</c:v>
                </c:pt>
                <c:pt idx="18">
                  <c:v>4</c:v>
                </c:pt>
                <c:pt idx="19">
                  <c:v>3</c:v>
                </c:pt>
                <c:pt idx="20">
                  <c:v>4</c:v>
                </c:pt>
                <c:pt idx="21">
                  <c:v>3</c:v>
                </c:pt>
                <c:pt idx="22">
                  <c:v>3</c:v>
                </c:pt>
                <c:pt idx="23">
                  <c:v>3</c:v>
                </c:pt>
                <c:pt idx="24">
                  <c:v>4</c:v>
                </c:pt>
                <c:pt idx="25">
                  <c:v>5</c:v>
                </c:pt>
                <c:pt idx="26">
                  <c:v>3</c:v>
                </c:pt>
                <c:pt idx="27">
                  <c:v>4</c:v>
                </c:pt>
                <c:pt idx="28">
                  <c:v>4</c:v>
                </c:pt>
                <c:pt idx="29">
                  <c:v>5</c:v>
                </c:pt>
              </c:numCache>
            </c:numRef>
          </c:xVal>
          <c:yVal>
            <c:numRef>
              <c:f>'[1]Correct Answers 1'!$BL$7:$BL$36</c:f>
              <c:numCache>
                <c:formatCode>General</c:formatCode>
                <c:ptCount val="30"/>
                <c:pt idx="0">
                  <c:v>0</c:v>
                </c:pt>
                <c:pt idx="1">
                  <c:v>0.30769230769230771</c:v>
                </c:pt>
                <c:pt idx="2">
                  <c:v>0</c:v>
                </c:pt>
                <c:pt idx="3">
                  <c:v>7.6923076923076927E-2</c:v>
                </c:pt>
                <c:pt idx="4">
                  <c:v>7.6923076923076927E-2</c:v>
                </c:pt>
                <c:pt idx="5">
                  <c:v>7.6923076923076927E-2</c:v>
                </c:pt>
                <c:pt idx="6">
                  <c:v>0.30769230769230771</c:v>
                </c:pt>
                <c:pt idx="7">
                  <c:v>0.15384615384615385</c:v>
                </c:pt>
                <c:pt idx="8">
                  <c:v>0</c:v>
                </c:pt>
                <c:pt idx="9">
                  <c:v>0</c:v>
                </c:pt>
                <c:pt idx="10">
                  <c:v>0</c:v>
                </c:pt>
                <c:pt idx="11">
                  <c:v>0</c:v>
                </c:pt>
                <c:pt idx="12">
                  <c:v>7.6923076923076927E-2</c:v>
                </c:pt>
                <c:pt idx="13">
                  <c:v>0</c:v>
                </c:pt>
                <c:pt idx="14">
                  <c:v>0</c:v>
                </c:pt>
                <c:pt idx="15">
                  <c:v>0.15384615384615385</c:v>
                </c:pt>
                <c:pt idx="16">
                  <c:v>0.15384615384615385</c:v>
                </c:pt>
                <c:pt idx="17">
                  <c:v>0.23076923076923078</c:v>
                </c:pt>
                <c:pt idx="18">
                  <c:v>7.6923076923076927E-2</c:v>
                </c:pt>
                <c:pt idx="19">
                  <c:v>0</c:v>
                </c:pt>
                <c:pt idx="20">
                  <c:v>0.15384615384615385</c:v>
                </c:pt>
                <c:pt idx="21">
                  <c:v>7.6923076923076927E-2</c:v>
                </c:pt>
                <c:pt idx="22">
                  <c:v>7.6923076923076927E-2</c:v>
                </c:pt>
                <c:pt idx="23">
                  <c:v>0</c:v>
                </c:pt>
                <c:pt idx="24">
                  <c:v>0.15384615384615385</c:v>
                </c:pt>
                <c:pt idx="25">
                  <c:v>7.6923076923076927E-2</c:v>
                </c:pt>
                <c:pt idx="26">
                  <c:v>0</c:v>
                </c:pt>
                <c:pt idx="27">
                  <c:v>7.6923076923076927E-2</c:v>
                </c:pt>
                <c:pt idx="28">
                  <c:v>0</c:v>
                </c:pt>
                <c:pt idx="29">
                  <c:v>7.6923076923076927E-2</c:v>
                </c:pt>
              </c:numCache>
            </c:numRef>
          </c:yVal>
          <c:smooth val="0"/>
          <c:extLst>
            <c:ext xmlns:c16="http://schemas.microsoft.com/office/drawing/2014/chart" uri="{C3380CC4-5D6E-409C-BE32-E72D297353CC}">
              <c16:uniqueId val="{00000001-1FEA-410B-A00E-DC1774BBAFA6}"/>
            </c:ext>
          </c:extLst>
        </c:ser>
        <c:dLbls>
          <c:showLegendKey val="0"/>
          <c:showVal val="0"/>
          <c:showCatName val="0"/>
          <c:showSerName val="0"/>
          <c:showPercent val="0"/>
          <c:showBubbleSize val="0"/>
        </c:dLbls>
        <c:axId val="440029832"/>
        <c:axId val="440026224"/>
      </c:scatterChart>
      <c:valAx>
        <c:axId val="4400298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026224"/>
        <c:crosses val="autoZero"/>
        <c:crossBetween val="midCat"/>
      </c:valAx>
      <c:valAx>
        <c:axId val="440026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029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a:pPr>
            <a:r>
              <a:rPr lang="en-US" sz="1600" b="0" i="0" baseline="0">
                <a:effectLst/>
              </a:rPr>
              <a:t>T2 - Trained on claims. Deceptive statement. Answers should all be 9.</a:t>
            </a:r>
            <a:endParaRPr lang="en-US" sz="1600">
              <a:effectLst/>
            </a:endParaRPr>
          </a:p>
        </c:rich>
      </c:tx>
      <c:layout>
        <c:manualLayout>
          <c:xMode val="edge"/>
          <c:yMode val="edge"/>
          <c:x val="0.15410678095617794"/>
          <c:y val="2.2160664819944598E-2"/>
        </c:manualLayout>
      </c:layout>
      <c:overlay val="0"/>
    </c:title>
    <c:autoTitleDeleted val="0"/>
    <c:plotArea>
      <c:layout/>
      <c:barChart>
        <c:barDir val="col"/>
        <c:grouping val="clustered"/>
        <c:varyColors val="0"/>
        <c:ser>
          <c:idx val="0"/>
          <c:order val="0"/>
          <c:tx>
            <c:v>Frequency</c:v>
          </c:tx>
          <c:invertIfNegative val="0"/>
          <c:cat>
            <c:strRef>
              <c:f>'Vote Histograms 1'!$I$30:$I$39</c:f>
              <c:strCache>
                <c:ptCount val="10"/>
                <c:pt idx="0">
                  <c:v>1</c:v>
                </c:pt>
                <c:pt idx="1">
                  <c:v>2</c:v>
                </c:pt>
                <c:pt idx="2">
                  <c:v>3</c:v>
                </c:pt>
                <c:pt idx="3">
                  <c:v>4</c:v>
                </c:pt>
                <c:pt idx="4">
                  <c:v>5</c:v>
                </c:pt>
                <c:pt idx="5">
                  <c:v>6</c:v>
                </c:pt>
                <c:pt idx="6">
                  <c:v>7</c:v>
                </c:pt>
                <c:pt idx="7">
                  <c:v>8</c:v>
                </c:pt>
                <c:pt idx="8">
                  <c:v>9</c:v>
                </c:pt>
                <c:pt idx="9">
                  <c:v>More</c:v>
                </c:pt>
              </c:strCache>
            </c:strRef>
          </c:cat>
          <c:val>
            <c:numRef>
              <c:f>'Vote Histograms 1'!$J$30:$J$39</c:f>
              <c:numCache>
                <c:formatCode>General</c:formatCode>
                <c:ptCount val="10"/>
                <c:pt idx="0">
                  <c:v>2</c:v>
                </c:pt>
                <c:pt idx="1">
                  <c:v>16</c:v>
                </c:pt>
                <c:pt idx="2">
                  <c:v>15</c:v>
                </c:pt>
                <c:pt idx="3">
                  <c:v>20</c:v>
                </c:pt>
                <c:pt idx="4">
                  <c:v>84</c:v>
                </c:pt>
                <c:pt idx="5">
                  <c:v>106</c:v>
                </c:pt>
                <c:pt idx="6">
                  <c:v>65</c:v>
                </c:pt>
                <c:pt idx="7">
                  <c:v>60</c:v>
                </c:pt>
                <c:pt idx="8">
                  <c:v>22</c:v>
                </c:pt>
                <c:pt idx="9">
                  <c:v>0</c:v>
                </c:pt>
              </c:numCache>
            </c:numRef>
          </c:val>
          <c:extLst>
            <c:ext xmlns:c16="http://schemas.microsoft.com/office/drawing/2014/chart" uri="{C3380CC4-5D6E-409C-BE32-E72D297353CC}">
              <c16:uniqueId val="{00000000-9419-42B7-B679-9859E7F62720}"/>
            </c:ext>
          </c:extLst>
        </c:ser>
        <c:dLbls>
          <c:showLegendKey val="0"/>
          <c:showVal val="0"/>
          <c:showCatName val="0"/>
          <c:showSerName val="0"/>
          <c:showPercent val="0"/>
          <c:showBubbleSize val="0"/>
        </c:dLbls>
        <c:gapWidth val="150"/>
        <c:axId val="791555248"/>
        <c:axId val="791567712"/>
      </c:barChart>
      <c:catAx>
        <c:axId val="791555248"/>
        <c:scaling>
          <c:orientation val="minMax"/>
        </c:scaling>
        <c:delete val="0"/>
        <c:axPos val="b"/>
        <c:title>
          <c:tx>
            <c:rich>
              <a:bodyPr/>
              <a:lstStyle/>
              <a:p>
                <a:pPr>
                  <a:defRPr/>
                </a:pPr>
                <a:r>
                  <a:rPr lang="en-US"/>
                  <a:t>Answer</a:t>
                </a:r>
              </a:p>
            </c:rich>
          </c:tx>
          <c:overlay val="0"/>
        </c:title>
        <c:numFmt formatCode="General" sourceLinked="1"/>
        <c:majorTickMark val="out"/>
        <c:minorTickMark val="none"/>
        <c:tickLblPos val="nextTo"/>
        <c:crossAx val="791567712"/>
        <c:crosses val="autoZero"/>
        <c:auto val="1"/>
        <c:lblAlgn val="ctr"/>
        <c:lblOffset val="100"/>
        <c:noMultiLvlLbl val="0"/>
      </c:catAx>
      <c:valAx>
        <c:axId val="791567712"/>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791555248"/>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effectLst/>
              </a:rPr>
              <a:t>T2 - Trained on claims. Non-deceptive statement. Answers should all be 1.</a:t>
            </a:r>
            <a:endParaRPr lang="en-US" sz="1600">
              <a:effectLst/>
            </a:endParaRPr>
          </a:p>
        </c:rich>
      </c:tx>
      <c:layout>
        <c:manualLayout>
          <c:xMode val="edge"/>
          <c:yMode val="edge"/>
          <c:x val="0.15113740033743847"/>
          <c:y val="3.767475561468811E-2"/>
        </c:manualLayout>
      </c:layout>
      <c:overlay val="0"/>
    </c:title>
    <c:autoTitleDeleted val="0"/>
    <c:plotArea>
      <c:layout/>
      <c:barChart>
        <c:barDir val="col"/>
        <c:grouping val="clustered"/>
        <c:varyColors val="0"/>
        <c:ser>
          <c:idx val="0"/>
          <c:order val="0"/>
          <c:tx>
            <c:v>Frequency</c:v>
          </c:tx>
          <c:invertIfNegative val="0"/>
          <c:cat>
            <c:strRef>
              <c:f>'Vote Histograms 1'!$I$43:$I$52</c:f>
              <c:strCache>
                <c:ptCount val="10"/>
                <c:pt idx="0">
                  <c:v>1</c:v>
                </c:pt>
                <c:pt idx="1">
                  <c:v>2</c:v>
                </c:pt>
                <c:pt idx="2">
                  <c:v>3</c:v>
                </c:pt>
                <c:pt idx="3">
                  <c:v>4</c:v>
                </c:pt>
                <c:pt idx="4">
                  <c:v>5</c:v>
                </c:pt>
                <c:pt idx="5">
                  <c:v>6</c:v>
                </c:pt>
                <c:pt idx="6">
                  <c:v>7</c:v>
                </c:pt>
                <c:pt idx="7">
                  <c:v>8</c:v>
                </c:pt>
                <c:pt idx="8">
                  <c:v>9</c:v>
                </c:pt>
                <c:pt idx="9">
                  <c:v>More</c:v>
                </c:pt>
              </c:strCache>
            </c:strRef>
          </c:cat>
          <c:val>
            <c:numRef>
              <c:f>'Vote Histograms 1'!$J$43:$J$52</c:f>
              <c:numCache>
                <c:formatCode>General</c:formatCode>
                <c:ptCount val="10"/>
                <c:pt idx="0">
                  <c:v>6</c:v>
                </c:pt>
                <c:pt idx="1">
                  <c:v>15</c:v>
                </c:pt>
                <c:pt idx="2">
                  <c:v>23</c:v>
                </c:pt>
                <c:pt idx="3">
                  <c:v>27</c:v>
                </c:pt>
                <c:pt idx="4">
                  <c:v>35</c:v>
                </c:pt>
                <c:pt idx="5">
                  <c:v>9</c:v>
                </c:pt>
                <c:pt idx="6">
                  <c:v>4</c:v>
                </c:pt>
                <c:pt idx="7">
                  <c:v>1</c:v>
                </c:pt>
                <c:pt idx="8">
                  <c:v>0</c:v>
                </c:pt>
                <c:pt idx="9">
                  <c:v>0</c:v>
                </c:pt>
              </c:numCache>
            </c:numRef>
          </c:val>
          <c:extLst>
            <c:ext xmlns:c16="http://schemas.microsoft.com/office/drawing/2014/chart" uri="{C3380CC4-5D6E-409C-BE32-E72D297353CC}">
              <c16:uniqueId val="{00000000-68AE-427A-AA44-B6DA71A5868B}"/>
            </c:ext>
          </c:extLst>
        </c:ser>
        <c:dLbls>
          <c:showLegendKey val="0"/>
          <c:showVal val="0"/>
          <c:showCatName val="0"/>
          <c:showSerName val="0"/>
          <c:showPercent val="0"/>
          <c:showBubbleSize val="0"/>
        </c:dLbls>
        <c:gapWidth val="150"/>
        <c:axId val="791578208"/>
        <c:axId val="791579520"/>
      </c:barChart>
      <c:catAx>
        <c:axId val="791578208"/>
        <c:scaling>
          <c:orientation val="minMax"/>
        </c:scaling>
        <c:delete val="0"/>
        <c:axPos val="b"/>
        <c:title>
          <c:tx>
            <c:rich>
              <a:bodyPr/>
              <a:lstStyle/>
              <a:p>
                <a:pPr>
                  <a:defRPr/>
                </a:pPr>
                <a:r>
                  <a:rPr lang="en-US" sz="1000" b="1" i="0" u="none" strike="noStrike" baseline="0">
                    <a:effectLst/>
                  </a:rPr>
                  <a:t>Answer</a:t>
                </a:r>
                <a:endParaRPr lang="en-US"/>
              </a:p>
            </c:rich>
          </c:tx>
          <c:overlay val="0"/>
        </c:title>
        <c:numFmt formatCode="General" sourceLinked="1"/>
        <c:majorTickMark val="out"/>
        <c:minorTickMark val="none"/>
        <c:tickLblPos val="nextTo"/>
        <c:crossAx val="791579520"/>
        <c:crosses val="autoZero"/>
        <c:auto val="1"/>
        <c:lblAlgn val="ctr"/>
        <c:lblOffset val="100"/>
        <c:noMultiLvlLbl val="0"/>
      </c:catAx>
      <c:valAx>
        <c:axId val="791579520"/>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791578208"/>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effectLst/>
              </a:rPr>
              <a:t>T3 - Trained on claims and vote. Deceptive statement. Answers should all be 9.</a:t>
            </a:r>
            <a:endParaRPr lang="en-US" sz="1600">
              <a:effectLst/>
            </a:endParaRPr>
          </a:p>
        </c:rich>
      </c:tx>
      <c:overlay val="0"/>
    </c:title>
    <c:autoTitleDeleted val="0"/>
    <c:plotArea>
      <c:layout/>
      <c:barChart>
        <c:barDir val="col"/>
        <c:grouping val="clustered"/>
        <c:varyColors val="0"/>
        <c:ser>
          <c:idx val="0"/>
          <c:order val="0"/>
          <c:tx>
            <c:v>Frequency</c:v>
          </c:tx>
          <c:invertIfNegative val="0"/>
          <c:cat>
            <c:strRef>
              <c:f>'Vote Histograms 1'!$I$56:$I$65</c:f>
              <c:strCache>
                <c:ptCount val="10"/>
                <c:pt idx="0">
                  <c:v>1</c:v>
                </c:pt>
                <c:pt idx="1">
                  <c:v>2</c:v>
                </c:pt>
                <c:pt idx="2">
                  <c:v>3</c:v>
                </c:pt>
                <c:pt idx="3">
                  <c:v>4</c:v>
                </c:pt>
                <c:pt idx="4">
                  <c:v>5</c:v>
                </c:pt>
                <c:pt idx="5">
                  <c:v>6</c:v>
                </c:pt>
                <c:pt idx="6">
                  <c:v>7</c:v>
                </c:pt>
                <c:pt idx="7">
                  <c:v>8</c:v>
                </c:pt>
                <c:pt idx="8">
                  <c:v>9</c:v>
                </c:pt>
                <c:pt idx="9">
                  <c:v>More</c:v>
                </c:pt>
              </c:strCache>
            </c:strRef>
          </c:cat>
          <c:val>
            <c:numRef>
              <c:f>'Vote Histograms 1'!$J$56:$J$65</c:f>
              <c:numCache>
                <c:formatCode>General</c:formatCode>
                <c:ptCount val="10"/>
                <c:pt idx="0">
                  <c:v>47</c:v>
                </c:pt>
                <c:pt idx="1">
                  <c:v>10</c:v>
                </c:pt>
                <c:pt idx="2">
                  <c:v>13</c:v>
                </c:pt>
                <c:pt idx="3">
                  <c:v>7</c:v>
                </c:pt>
                <c:pt idx="4">
                  <c:v>18</c:v>
                </c:pt>
                <c:pt idx="5">
                  <c:v>13</c:v>
                </c:pt>
                <c:pt idx="6">
                  <c:v>10</c:v>
                </c:pt>
                <c:pt idx="7">
                  <c:v>22</c:v>
                </c:pt>
                <c:pt idx="8">
                  <c:v>289</c:v>
                </c:pt>
                <c:pt idx="9">
                  <c:v>0</c:v>
                </c:pt>
              </c:numCache>
            </c:numRef>
          </c:val>
          <c:extLst>
            <c:ext xmlns:c16="http://schemas.microsoft.com/office/drawing/2014/chart" uri="{C3380CC4-5D6E-409C-BE32-E72D297353CC}">
              <c16:uniqueId val="{00000000-1CDF-428E-AD35-E489569E50CF}"/>
            </c:ext>
          </c:extLst>
        </c:ser>
        <c:dLbls>
          <c:showLegendKey val="0"/>
          <c:showVal val="0"/>
          <c:showCatName val="0"/>
          <c:showSerName val="0"/>
          <c:showPercent val="0"/>
          <c:showBubbleSize val="0"/>
        </c:dLbls>
        <c:gapWidth val="150"/>
        <c:axId val="549273120"/>
        <c:axId val="549274104"/>
      </c:barChart>
      <c:catAx>
        <c:axId val="549273120"/>
        <c:scaling>
          <c:orientation val="minMax"/>
        </c:scaling>
        <c:delete val="0"/>
        <c:axPos val="b"/>
        <c:title>
          <c:tx>
            <c:rich>
              <a:bodyPr/>
              <a:lstStyle/>
              <a:p>
                <a:pPr>
                  <a:defRPr/>
                </a:pPr>
                <a:r>
                  <a:rPr lang="en-US" sz="1000" b="1" i="0" u="none" strike="noStrike" baseline="0">
                    <a:effectLst/>
                  </a:rPr>
                  <a:t>Answer</a:t>
                </a:r>
                <a:endParaRPr lang="en-US"/>
              </a:p>
            </c:rich>
          </c:tx>
          <c:overlay val="0"/>
        </c:title>
        <c:numFmt formatCode="General" sourceLinked="1"/>
        <c:majorTickMark val="out"/>
        <c:minorTickMark val="none"/>
        <c:tickLblPos val="nextTo"/>
        <c:crossAx val="549274104"/>
        <c:crosses val="autoZero"/>
        <c:auto val="1"/>
        <c:lblAlgn val="ctr"/>
        <c:lblOffset val="100"/>
        <c:noMultiLvlLbl val="0"/>
      </c:catAx>
      <c:valAx>
        <c:axId val="549274104"/>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549273120"/>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effectLst/>
              </a:rPr>
              <a:t>T3 - Trained on claims and vote. Non-deceptive statement. Answers should all be 1.</a:t>
            </a:r>
            <a:endParaRPr lang="en-US" sz="1600">
              <a:effectLst/>
            </a:endParaRPr>
          </a:p>
        </c:rich>
      </c:tx>
      <c:layout>
        <c:manualLayout>
          <c:xMode val="edge"/>
          <c:yMode val="edge"/>
          <c:x val="0.13404897220123546"/>
          <c:y val="2.8267838137320114E-2"/>
        </c:manualLayout>
      </c:layout>
      <c:overlay val="0"/>
    </c:title>
    <c:autoTitleDeleted val="0"/>
    <c:plotArea>
      <c:layout/>
      <c:barChart>
        <c:barDir val="col"/>
        <c:grouping val="clustered"/>
        <c:varyColors val="0"/>
        <c:ser>
          <c:idx val="0"/>
          <c:order val="0"/>
          <c:tx>
            <c:v>Frequency</c:v>
          </c:tx>
          <c:invertIfNegative val="0"/>
          <c:cat>
            <c:strRef>
              <c:f>'Vote Histograms 1'!$I$69:$I$78</c:f>
              <c:strCache>
                <c:ptCount val="10"/>
                <c:pt idx="0">
                  <c:v>1</c:v>
                </c:pt>
                <c:pt idx="1">
                  <c:v>2</c:v>
                </c:pt>
                <c:pt idx="2">
                  <c:v>3</c:v>
                </c:pt>
                <c:pt idx="3">
                  <c:v>4</c:v>
                </c:pt>
                <c:pt idx="4">
                  <c:v>5</c:v>
                </c:pt>
                <c:pt idx="5">
                  <c:v>6</c:v>
                </c:pt>
                <c:pt idx="6">
                  <c:v>7</c:v>
                </c:pt>
                <c:pt idx="7">
                  <c:v>8</c:v>
                </c:pt>
                <c:pt idx="8">
                  <c:v>9</c:v>
                </c:pt>
                <c:pt idx="9">
                  <c:v>More</c:v>
                </c:pt>
              </c:strCache>
            </c:strRef>
          </c:cat>
          <c:val>
            <c:numRef>
              <c:f>'Vote Histograms 1'!$J$69:$J$78</c:f>
              <c:numCache>
                <c:formatCode>General</c:formatCode>
                <c:ptCount val="10"/>
                <c:pt idx="0">
                  <c:v>60</c:v>
                </c:pt>
                <c:pt idx="1">
                  <c:v>12</c:v>
                </c:pt>
                <c:pt idx="2">
                  <c:v>3</c:v>
                </c:pt>
                <c:pt idx="3">
                  <c:v>1</c:v>
                </c:pt>
                <c:pt idx="4">
                  <c:v>18</c:v>
                </c:pt>
                <c:pt idx="5">
                  <c:v>1</c:v>
                </c:pt>
                <c:pt idx="6">
                  <c:v>4</c:v>
                </c:pt>
                <c:pt idx="7">
                  <c:v>2</c:v>
                </c:pt>
                <c:pt idx="8">
                  <c:v>31</c:v>
                </c:pt>
                <c:pt idx="9">
                  <c:v>0</c:v>
                </c:pt>
              </c:numCache>
            </c:numRef>
          </c:val>
          <c:extLst>
            <c:ext xmlns:c16="http://schemas.microsoft.com/office/drawing/2014/chart" uri="{C3380CC4-5D6E-409C-BE32-E72D297353CC}">
              <c16:uniqueId val="{00000000-CCB7-4679-9B1D-D738FCB52D5E}"/>
            </c:ext>
          </c:extLst>
        </c:ser>
        <c:dLbls>
          <c:showLegendKey val="0"/>
          <c:showVal val="0"/>
          <c:showCatName val="0"/>
          <c:showSerName val="0"/>
          <c:showPercent val="0"/>
          <c:showBubbleSize val="0"/>
        </c:dLbls>
        <c:gapWidth val="150"/>
        <c:axId val="401100752"/>
        <c:axId val="401101736"/>
      </c:barChart>
      <c:catAx>
        <c:axId val="401100752"/>
        <c:scaling>
          <c:orientation val="minMax"/>
        </c:scaling>
        <c:delete val="0"/>
        <c:axPos val="b"/>
        <c:title>
          <c:tx>
            <c:rich>
              <a:bodyPr/>
              <a:lstStyle/>
              <a:p>
                <a:pPr>
                  <a:defRPr/>
                </a:pPr>
                <a:r>
                  <a:rPr lang="en-US" sz="1000" b="1" i="0" u="none" strike="noStrike" baseline="0">
                    <a:effectLst/>
                  </a:rPr>
                  <a:t>Answer</a:t>
                </a:r>
                <a:endParaRPr lang="en-US"/>
              </a:p>
            </c:rich>
          </c:tx>
          <c:overlay val="0"/>
        </c:title>
        <c:numFmt formatCode="General" sourceLinked="1"/>
        <c:majorTickMark val="out"/>
        <c:minorTickMark val="none"/>
        <c:tickLblPos val="nextTo"/>
        <c:crossAx val="401101736"/>
        <c:crosses val="autoZero"/>
        <c:auto val="1"/>
        <c:lblAlgn val="ctr"/>
        <c:lblOffset val="100"/>
        <c:noMultiLvlLbl val="0"/>
      </c:catAx>
      <c:valAx>
        <c:axId val="401101736"/>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401100752"/>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0"/>
            </a:pPr>
            <a:r>
              <a:rPr lang="en-US" sz="1600" b="0">
                <a:effectLst/>
              </a:rPr>
              <a:t>T1 - Trained on neutral topic. Deceptive statement. Answers should all be 9.</a:t>
            </a:r>
          </a:p>
        </c:rich>
      </c:tx>
      <c:overlay val="0"/>
    </c:title>
    <c:autoTitleDeleted val="0"/>
    <c:plotArea>
      <c:layout/>
      <c:barChart>
        <c:barDir val="col"/>
        <c:grouping val="clustered"/>
        <c:varyColors val="0"/>
        <c:ser>
          <c:idx val="0"/>
          <c:order val="0"/>
          <c:tx>
            <c:v>Frequency</c:v>
          </c:tx>
          <c:invertIfNegative val="0"/>
          <c:cat>
            <c:strRef>
              <c:f>'Vote Histograms 1'!$I$4:$I$13</c:f>
              <c:strCache>
                <c:ptCount val="10"/>
                <c:pt idx="0">
                  <c:v>1</c:v>
                </c:pt>
                <c:pt idx="1">
                  <c:v>2</c:v>
                </c:pt>
                <c:pt idx="2">
                  <c:v>3</c:v>
                </c:pt>
                <c:pt idx="3">
                  <c:v>4</c:v>
                </c:pt>
                <c:pt idx="4">
                  <c:v>5</c:v>
                </c:pt>
                <c:pt idx="5">
                  <c:v>6</c:v>
                </c:pt>
                <c:pt idx="6">
                  <c:v>7</c:v>
                </c:pt>
                <c:pt idx="7">
                  <c:v>8</c:v>
                </c:pt>
                <c:pt idx="8">
                  <c:v>9</c:v>
                </c:pt>
                <c:pt idx="9">
                  <c:v>More</c:v>
                </c:pt>
              </c:strCache>
            </c:strRef>
          </c:cat>
          <c:val>
            <c:numRef>
              <c:f>'Vote Histograms 1'!$J$4:$J$13</c:f>
              <c:numCache>
                <c:formatCode>General</c:formatCode>
                <c:ptCount val="10"/>
                <c:pt idx="0">
                  <c:v>17</c:v>
                </c:pt>
                <c:pt idx="1">
                  <c:v>36</c:v>
                </c:pt>
                <c:pt idx="2">
                  <c:v>62</c:v>
                </c:pt>
                <c:pt idx="3">
                  <c:v>72</c:v>
                </c:pt>
                <c:pt idx="4">
                  <c:v>89</c:v>
                </c:pt>
                <c:pt idx="5">
                  <c:v>43</c:v>
                </c:pt>
                <c:pt idx="6">
                  <c:v>43</c:v>
                </c:pt>
                <c:pt idx="7">
                  <c:v>19</c:v>
                </c:pt>
                <c:pt idx="8">
                  <c:v>9</c:v>
                </c:pt>
                <c:pt idx="9">
                  <c:v>0</c:v>
                </c:pt>
              </c:numCache>
            </c:numRef>
          </c:val>
          <c:extLst>
            <c:ext xmlns:c16="http://schemas.microsoft.com/office/drawing/2014/chart" uri="{C3380CC4-5D6E-409C-BE32-E72D297353CC}">
              <c16:uniqueId val="{00000000-3EB2-427E-8216-80E87C9298D3}"/>
            </c:ext>
          </c:extLst>
        </c:ser>
        <c:dLbls>
          <c:showLegendKey val="0"/>
          <c:showVal val="0"/>
          <c:showCatName val="0"/>
          <c:showSerName val="0"/>
          <c:showPercent val="0"/>
          <c:showBubbleSize val="0"/>
        </c:dLbls>
        <c:gapWidth val="150"/>
        <c:axId val="883689528"/>
        <c:axId val="883683952"/>
      </c:barChart>
      <c:catAx>
        <c:axId val="883689528"/>
        <c:scaling>
          <c:orientation val="minMax"/>
        </c:scaling>
        <c:delete val="0"/>
        <c:axPos val="b"/>
        <c:title>
          <c:tx>
            <c:rich>
              <a:bodyPr/>
              <a:lstStyle/>
              <a:p>
                <a:pPr>
                  <a:defRPr/>
                </a:pPr>
                <a:r>
                  <a:rPr lang="en-US"/>
                  <a:t>Answer</a:t>
                </a:r>
              </a:p>
            </c:rich>
          </c:tx>
          <c:overlay val="0"/>
        </c:title>
        <c:numFmt formatCode="General" sourceLinked="1"/>
        <c:majorTickMark val="out"/>
        <c:minorTickMark val="none"/>
        <c:tickLblPos val="nextTo"/>
        <c:crossAx val="883683952"/>
        <c:crosses val="autoZero"/>
        <c:auto val="1"/>
        <c:lblAlgn val="ctr"/>
        <c:lblOffset val="100"/>
        <c:noMultiLvlLbl val="0"/>
      </c:catAx>
      <c:valAx>
        <c:axId val="883683952"/>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883689528"/>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a:pPr>
            <a:r>
              <a:rPr lang="en-US" sz="1600" b="0" i="0" baseline="0">
                <a:effectLst/>
              </a:rPr>
              <a:t>T1 - Trained on neutral topic. Non-deceptive statement. Answers should all be 1.</a:t>
            </a:r>
            <a:endParaRPr lang="en-US" sz="1600">
              <a:effectLst/>
            </a:endParaRPr>
          </a:p>
        </c:rich>
      </c:tx>
      <c:overlay val="0"/>
    </c:title>
    <c:autoTitleDeleted val="0"/>
    <c:plotArea>
      <c:layout/>
      <c:barChart>
        <c:barDir val="col"/>
        <c:grouping val="clustered"/>
        <c:varyColors val="0"/>
        <c:ser>
          <c:idx val="0"/>
          <c:order val="0"/>
          <c:tx>
            <c:v>Frequency</c:v>
          </c:tx>
          <c:invertIfNegative val="0"/>
          <c:cat>
            <c:strRef>
              <c:f>'Vote Histograms 1'!$I$17:$I$26</c:f>
              <c:strCache>
                <c:ptCount val="10"/>
                <c:pt idx="0">
                  <c:v>1</c:v>
                </c:pt>
                <c:pt idx="1">
                  <c:v>2</c:v>
                </c:pt>
                <c:pt idx="2">
                  <c:v>3</c:v>
                </c:pt>
                <c:pt idx="3">
                  <c:v>4</c:v>
                </c:pt>
                <c:pt idx="4">
                  <c:v>5</c:v>
                </c:pt>
                <c:pt idx="5">
                  <c:v>6</c:v>
                </c:pt>
                <c:pt idx="6">
                  <c:v>7</c:v>
                </c:pt>
                <c:pt idx="7">
                  <c:v>8</c:v>
                </c:pt>
                <c:pt idx="8">
                  <c:v>9</c:v>
                </c:pt>
                <c:pt idx="9">
                  <c:v>More</c:v>
                </c:pt>
              </c:strCache>
            </c:strRef>
          </c:cat>
          <c:val>
            <c:numRef>
              <c:f>'Vote Histograms 1'!$J$17:$J$26</c:f>
              <c:numCache>
                <c:formatCode>General</c:formatCode>
                <c:ptCount val="10"/>
                <c:pt idx="0">
                  <c:v>7</c:v>
                </c:pt>
                <c:pt idx="1">
                  <c:v>21</c:v>
                </c:pt>
                <c:pt idx="2">
                  <c:v>28</c:v>
                </c:pt>
                <c:pt idx="3">
                  <c:v>27</c:v>
                </c:pt>
                <c:pt idx="4">
                  <c:v>24</c:v>
                </c:pt>
                <c:pt idx="5">
                  <c:v>4</c:v>
                </c:pt>
                <c:pt idx="6">
                  <c:v>3</c:v>
                </c:pt>
                <c:pt idx="7">
                  <c:v>4</c:v>
                </c:pt>
                <c:pt idx="8">
                  <c:v>2</c:v>
                </c:pt>
                <c:pt idx="9">
                  <c:v>0</c:v>
                </c:pt>
              </c:numCache>
            </c:numRef>
          </c:val>
          <c:extLst>
            <c:ext xmlns:c16="http://schemas.microsoft.com/office/drawing/2014/chart" uri="{C3380CC4-5D6E-409C-BE32-E72D297353CC}">
              <c16:uniqueId val="{00000000-BC0A-424B-97DF-43FA9AA421B2}"/>
            </c:ext>
          </c:extLst>
        </c:ser>
        <c:dLbls>
          <c:showLegendKey val="0"/>
          <c:showVal val="0"/>
          <c:showCatName val="0"/>
          <c:showSerName val="0"/>
          <c:showPercent val="0"/>
          <c:showBubbleSize val="0"/>
        </c:dLbls>
        <c:gapWidth val="150"/>
        <c:axId val="883660992"/>
        <c:axId val="883661320"/>
      </c:barChart>
      <c:catAx>
        <c:axId val="883660992"/>
        <c:scaling>
          <c:orientation val="minMax"/>
        </c:scaling>
        <c:delete val="0"/>
        <c:axPos val="b"/>
        <c:title>
          <c:tx>
            <c:rich>
              <a:bodyPr/>
              <a:lstStyle/>
              <a:p>
                <a:pPr>
                  <a:defRPr/>
                </a:pPr>
                <a:r>
                  <a:rPr lang="en-US"/>
                  <a:t>Answer</a:t>
                </a:r>
              </a:p>
            </c:rich>
          </c:tx>
          <c:overlay val="0"/>
        </c:title>
        <c:numFmt formatCode="General" sourceLinked="1"/>
        <c:majorTickMark val="out"/>
        <c:minorTickMark val="none"/>
        <c:tickLblPos val="nextTo"/>
        <c:crossAx val="883661320"/>
        <c:crosses val="autoZero"/>
        <c:auto val="1"/>
        <c:lblAlgn val="ctr"/>
        <c:lblOffset val="100"/>
        <c:noMultiLvlLbl val="0"/>
      </c:catAx>
      <c:valAx>
        <c:axId val="883661320"/>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883660992"/>
        <c:crosses val="autoZero"/>
        <c:crossBetween val="between"/>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Distribution of T1 Truth Question Scores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Distribution of T1 Truth Question Scores</a:t>
          </a:r>
        </a:p>
      </cx:txPr>
    </cx:title>
    <cx:plotArea>
      <cx:plotAreaRegion>
        <cx:series layoutId="clusteredColumn" uniqueId="{B6FF9BD0-9976-4FF8-90A1-0F808F6D4185}">
          <cx:dataLabels/>
          <cx:dataId val="0"/>
          <cx:layoutPr>
            <cx:binning intervalClosed="r"/>
          </cx:layoutPr>
        </cx:series>
      </cx:plotAreaRegion>
      <cx:axis id="0">
        <cx:catScaling gapWidth="0"/>
        <cx:tickLabels/>
        <cx:numFmt formatCode=".000" sourceLinked="0"/>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Distribution of T3 Truth Question Scores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Distribution of T3 Truth Question Scores</a:t>
          </a:r>
        </a:p>
      </cx:txPr>
    </cx:title>
    <cx:plotArea>
      <cx:plotAreaRegion>
        <cx:series layoutId="clusteredColumn" uniqueId="{E3FC04F1-EC51-467C-A656-14458DA10082}">
          <cx:dataId val="0"/>
          <cx:layoutPr>
            <cx:binning intervalClosed="r">
              <cx:binSize val="0.075000000000000011"/>
            </cx:binning>
          </cx:layoutPr>
        </cx:series>
      </cx:plotAreaRegion>
      <cx:axis id="0">
        <cx:catScaling gapWidth="0"/>
        <cx:tickLabels/>
        <cx:numFmt formatCode=".000" sourceLinked="0"/>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2.xml"/><Relationship Id="rId4" Type="http://schemas.microsoft.com/office/2014/relationships/chartEx" Target="../charts/chartEx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409575</xdr:colOff>
      <xdr:row>5</xdr:row>
      <xdr:rowOff>66675</xdr:rowOff>
    </xdr:from>
    <xdr:to>
      <xdr:col>9</xdr:col>
      <xdr:colOff>352425</xdr:colOff>
      <xdr:row>32</xdr:row>
      <xdr:rowOff>76200</xdr:rowOff>
    </xdr:to>
    <xdr:sp macro="" textlink="">
      <xdr:nvSpPr>
        <xdr:cNvPr id="2" name="TextBox 1">
          <a:extLst>
            <a:ext uri="{FF2B5EF4-FFF2-40B4-BE49-F238E27FC236}">
              <a16:creationId xmlns:a16="http://schemas.microsoft.com/office/drawing/2014/main" id="{5D1980FF-D2C4-4328-858B-72FD90C34F99}"/>
            </a:ext>
          </a:extLst>
        </xdr:cNvPr>
        <xdr:cNvSpPr txBox="1"/>
      </xdr:nvSpPr>
      <xdr:spPr>
        <a:xfrm>
          <a:off x="1019175" y="1019175"/>
          <a:ext cx="4819650" cy="515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This</a:t>
          </a:r>
          <a:r>
            <a:rPr lang="en-US" sz="1400" baseline="0"/>
            <a:t> spreadsheet contains the analyzed data for the </a:t>
          </a:r>
          <a:r>
            <a:rPr lang="en-US" sz="1400" b="0">
              <a:solidFill>
                <a:schemeClr val="dk1"/>
              </a:solidFill>
              <a:effectLst/>
              <a:latin typeface="+mn-lt"/>
              <a:ea typeface="+mn-ea"/>
              <a:cs typeface="+mn-cs"/>
            </a:rPr>
            <a:t>two</a:t>
          </a:r>
          <a:r>
            <a:rPr lang="en-US" sz="1400">
              <a:solidFill>
                <a:schemeClr val="dk1"/>
              </a:solidFill>
              <a:effectLst/>
              <a:latin typeface="+mn-lt"/>
              <a:ea typeface="+mn-ea"/>
              <a:cs typeface="+mn-cs"/>
            </a:rPr>
            <a:t> questionnaires of the longitudinal study run</a:t>
          </a:r>
          <a:r>
            <a:rPr lang="en-US" sz="1400" baseline="0">
              <a:solidFill>
                <a:schemeClr val="dk1"/>
              </a:solidFill>
              <a:effectLst/>
              <a:latin typeface="+mn-lt"/>
              <a:ea typeface="+mn-ea"/>
              <a:cs typeface="+mn-cs"/>
            </a:rPr>
            <a:t> on </a:t>
          </a:r>
          <a:r>
            <a:rPr lang="en-US" sz="1400">
              <a:solidFill>
                <a:schemeClr val="dk1"/>
              </a:solidFill>
              <a:effectLst/>
              <a:latin typeface="+mn-lt"/>
              <a:ea typeface="+mn-ea"/>
              <a:cs typeface="+mn-cs"/>
            </a:rPr>
            <a:t>October 2, 2019 and 26 days later. The data</a:t>
          </a:r>
          <a:r>
            <a:rPr lang="en-US" sz="1400" baseline="0">
              <a:solidFill>
                <a:schemeClr val="dk1"/>
              </a:solidFill>
              <a:effectLst/>
              <a:latin typeface="+mn-lt"/>
              <a:ea typeface="+mn-ea"/>
              <a:cs typeface="+mn-cs"/>
            </a:rPr>
            <a:t> was used to create the two figures shown. </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The summary data for First Questionnaire and Post-refresh Statements come from the yellow cells in the Correct Answers 1 and 2 sheets. The summary data for Pre-refresh Statements comes from the orange cells in the Correct Answers 2 sheet.</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The Figure for "Distributions of the vote question answers for the first questionnaire" comes from the Vote Histograms 1 sheet.</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SPECIAL NOTE - Small error discovered and fixed.</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After paper publication January 18, 2026, on January 19 we added the Raw Answers 2 sheet to meet a researcher request. When prepareing it, we discovered that the Correct Answers 2 sheet contained two duplicate rows, the first two rows for treatment group 1. The first two rows were deleted on the Correct Answers 2 sheet. This had the effect shown below. The effect is small and does not affect the paper's conclusions. </a:t>
          </a:r>
        </a:p>
        <a:p>
          <a:endParaRPr lang="en-US" sz="1400" baseline="0">
            <a:solidFill>
              <a:schemeClr val="dk1"/>
            </a:solidFill>
            <a:effectLst/>
            <a:latin typeface="+mn-lt"/>
            <a:ea typeface="+mn-ea"/>
            <a:cs typeface="+mn-cs"/>
          </a:endParaRPr>
        </a:p>
        <a:p>
          <a:endParaRPr lang="en-US" sz="1400" baseline="0">
            <a:solidFill>
              <a:schemeClr val="dk1"/>
            </a:solidFill>
            <a:effectLst/>
            <a:latin typeface="+mn-lt"/>
            <a:ea typeface="+mn-ea"/>
            <a:cs typeface="+mn-cs"/>
          </a:endParaRPr>
        </a:p>
        <a:p>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endParaRPr lang="en-US" sz="1400"/>
        </a:p>
      </xdr:txBody>
    </xdr:sp>
    <xdr:clientData/>
  </xdr:twoCellAnchor>
  <xdr:twoCellAnchor>
    <xdr:from>
      <xdr:col>24</xdr:col>
      <xdr:colOff>257174</xdr:colOff>
      <xdr:row>5</xdr:row>
      <xdr:rowOff>152399</xdr:rowOff>
    </xdr:from>
    <xdr:to>
      <xdr:col>35</xdr:col>
      <xdr:colOff>95249</xdr:colOff>
      <xdr:row>34</xdr:row>
      <xdr:rowOff>66674</xdr:rowOff>
    </xdr:to>
    <xdr:grpSp>
      <xdr:nvGrpSpPr>
        <xdr:cNvPr id="6" name="Group 5">
          <a:extLst>
            <a:ext uri="{FF2B5EF4-FFF2-40B4-BE49-F238E27FC236}">
              <a16:creationId xmlns:a16="http://schemas.microsoft.com/office/drawing/2014/main" id="{FE679DA4-4903-474E-ADE5-547688014C39}"/>
            </a:ext>
          </a:extLst>
        </xdr:cNvPr>
        <xdr:cNvGrpSpPr/>
      </xdr:nvGrpSpPr>
      <xdr:grpSpPr>
        <a:xfrm>
          <a:off x="15097124" y="1104899"/>
          <a:ext cx="6543675" cy="5448300"/>
          <a:chOff x="13854" y="-26"/>
          <a:chExt cx="5696211" cy="4866430"/>
        </a:xfrm>
      </xdr:grpSpPr>
      <xdr:sp macro="" textlink="">
        <xdr:nvSpPr>
          <xdr:cNvPr id="7" name="Text Box 2">
            <a:extLst>
              <a:ext uri="{FF2B5EF4-FFF2-40B4-BE49-F238E27FC236}">
                <a16:creationId xmlns:a16="http://schemas.microsoft.com/office/drawing/2014/main" id="{CD134424-94E9-40A3-AB62-F07BE35E1388}"/>
              </a:ext>
            </a:extLst>
          </xdr:cNvPr>
          <xdr:cNvSpPr txBox="1">
            <a:spLocks noChangeArrowheads="1"/>
          </xdr:cNvSpPr>
        </xdr:nvSpPr>
        <xdr:spPr bwMode="auto">
          <a:xfrm>
            <a:off x="13854" y="4537100"/>
            <a:ext cx="5696211" cy="329304"/>
          </a:xfrm>
          <a:prstGeom prst="rect">
            <a:avLst/>
          </a:prstGeom>
          <a:solidFill>
            <a:srgbClr val="FFFFFF"/>
          </a:solidFill>
          <a:ln w="9525">
            <a:noFill/>
            <a:miter lim="800000"/>
            <a:headEnd/>
            <a:tailEnd/>
          </a:ln>
        </xdr:spPr>
        <xdr:txBody>
          <a:bodyPr rot="0" vert="horz" wrap="square" lIns="0" tIns="45720" rIns="0" bIns="45720" anchor="t" anchorCtr="0">
            <a:noAutofit/>
          </a:bodyPr>
          <a:lstStyle/>
          <a:p>
            <a:pPr marL="0" marR="0" algn="just">
              <a:lnSpc>
                <a:spcPct val="110000"/>
              </a:lnSpc>
              <a:spcBef>
                <a:spcPts val="0"/>
              </a:spcBef>
              <a:spcAft>
                <a:spcPts val="0"/>
              </a:spcAft>
              <a:tabLst>
                <a:tab pos="228600" algn="l"/>
                <a:tab pos="457200" algn="l"/>
                <a:tab pos="685800" algn="l"/>
                <a:tab pos="914400" algn="l"/>
                <a:tab pos="1143000" algn="l"/>
                <a:tab pos="1371600" algn="l"/>
              </a:tabLst>
            </a:pPr>
            <a:r>
              <a:rPr lang="en-US" sz="800">
                <a:solidFill>
                  <a:srgbClr val="000000"/>
                </a:solidFill>
                <a:effectLst/>
                <a:latin typeface="Verdana" panose="020B0604030504040204" pitchFamily="34" charset="0"/>
                <a:ea typeface="Times New Roman" panose="02020603050405020304" pitchFamily="18" charset="0"/>
                <a:cs typeface="Times New Roman" panose="02020603050405020304" pitchFamily="18" charset="0"/>
              </a:rPr>
              <a:t>Figure. Distributions of vote question answers for the first questionnaire. </a:t>
            </a:r>
          </a:p>
        </xdr:txBody>
      </xdr:sp>
      <xdr:pic>
        <xdr:nvPicPr>
          <xdr:cNvPr id="8" name="Picture 7">
            <a:extLst>
              <a:ext uri="{FF2B5EF4-FFF2-40B4-BE49-F238E27FC236}">
                <a16:creationId xmlns:a16="http://schemas.microsoft.com/office/drawing/2014/main" id="{EA30912E-A1F3-4DFA-A816-5601D25DDB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963" y="-26"/>
            <a:ext cx="5639832" cy="4455848"/>
          </a:xfrm>
          <a:prstGeom prst="rect">
            <a:avLst/>
          </a:prstGeom>
          <a:noFill/>
          <a:ln>
            <a:noFill/>
          </a:ln>
        </xdr:spPr>
      </xdr:pic>
    </xdr:grpSp>
    <xdr:clientData/>
  </xdr:twoCellAnchor>
  <xdr:twoCellAnchor editAs="oneCell">
    <xdr:from>
      <xdr:col>10</xdr:col>
      <xdr:colOff>266700</xdr:colOff>
      <xdr:row>5</xdr:row>
      <xdr:rowOff>57150</xdr:rowOff>
    </xdr:from>
    <xdr:to>
      <xdr:col>23</xdr:col>
      <xdr:colOff>114300</xdr:colOff>
      <xdr:row>33</xdr:row>
      <xdr:rowOff>138026</xdr:rowOff>
    </xdr:to>
    <xdr:pic>
      <xdr:nvPicPr>
        <xdr:cNvPr id="4" name="Picture 3">
          <a:extLst>
            <a:ext uri="{FF2B5EF4-FFF2-40B4-BE49-F238E27FC236}">
              <a16:creationId xmlns:a16="http://schemas.microsoft.com/office/drawing/2014/main" id="{1E71E1A5-AA5C-8F83-974D-E59F29190A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2700" y="1009650"/>
          <a:ext cx="7772400" cy="541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90</xdr:col>
      <xdr:colOff>182291</xdr:colOff>
      <xdr:row>89</xdr:row>
      <xdr:rowOff>119196</xdr:rowOff>
    </xdr:from>
    <xdr:to>
      <xdr:col>97</xdr:col>
      <xdr:colOff>508382</xdr:colOff>
      <xdr:row>106</xdr:row>
      <xdr:rowOff>4896</xdr:rowOff>
    </xdr:to>
    <xdr:graphicFrame macro="">
      <xdr:nvGraphicFramePr>
        <xdr:cNvPr id="3" name="Chart 2">
          <a:extLst>
            <a:ext uri="{FF2B5EF4-FFF2-40B4-BE49-F238E27FC236}">
              <a16:creationId xmlns:a16="http://schemas.microsoft.com/office/drawing/2014/main" id="{9F0EFED8-F600-4696-A00A-D3401D7682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84</xdr:col>
      <xdr:colOff>352632</xdr:colOff>
      <xdr:row>24</xdr:row>
      <xdr:rowOff>96079</xdr:rowOff>
    </xdr:from>
    <xdr:to>
      <xdr:col>91</xdr:col>
      <xdr:colOff>135007</xdr:colOff>
      <xdr:row>38</xdr:row>
      <xdr:rowOff>96079</xdr:rowOff>
    </xdr:to>
    <xdr:graphicFrame macro="">
      <xdr:nvGraphicFramePr>
        <xdr:cNvPr id="8" name="Chart 7">
          <a:extLst>
            <a:ext uri="{FF2B5EF4-FFF2-40B4-BE49-F238E27FC236}">
              <a16:creationId xmlns:a16="http://schemas.microsoft.com/office/drawing/2014/main" id="{8AA27EB3-0952-41EF-8549-01CE0DC9C2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171450</xdr:colOff>
      <xdr:row>52</xdr:row>
      <xdr:rowOff>38100</xdr:rowOff>
    </xdr:from>
    <xdr:to>
      <xdr:col>102</xdr:col>
      <xdr:colOff>457200</xdr:colOff>
      <xdr:row>64</xdr:row>
      <xdr:rowOff>133350</xdr:rowOff>
    </xdr:to>
    <xdr:graphicFrame macro="">
      <xdr:nvGraphicFramePr>
        <xdr:cNvPr id="15" name="Chart 14">
          <a:extLst>
            <a:ext uri="{FF2B5EF4-FFF2-40B4-BE49-F238E27FC236}">
              <a16:creationId xmlns:a16="http://schemas.microsoft.com/office/drawing/2014/main" id="{70F29991-724D-40E2-95DA-86ABD4112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95</xdr:col>
      <xdr:colOff>147637</xdr:colOff>
      <xdr:row>24</xdr:row>
      <xdr:rowOff>9525</xdr:rowOff>
    </xdr:from>
    <xdr:to>
      <xdr:col>102</xdr:col>
      <xdr:colOff>452437</xdr:colOff>
      <xdr:row>38</xdr:row>
      <xdr:rowOff>9525</xdr:rowOff>
    </xdr:to>
    <mc:AlternateContent xmlns:mc="http://schemas.openxmlformats.org/markup-compatibility/2006">
      <mc:Choice xmlns:cx1="http://schemas.microsoft.com/office/drawing/2015/9/8/chartex" Requires="cx1">
        <xdr:graphicFrame macro="">
          <xdr:nvGraphicFramePr>
            <xdr:cNvPr id="17" name="Chart 16">
              <a:extLst>
                <a:ext uri="{FF2B5EF4-FFF2-40B4-BE49-F238E27FC236}">
                  <a16:creationId xmlns:a16="http://schemas.microsoft.com/office/drawing/2014/main" id="{D20210B6-9FAE-4740-F4A2-E35A3A3C719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1086087" y="474345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99</xdr:col>
      <xdr:colOff>200025</xdr:colOff>
      <xdr:row>89</xdr:row>
      <xdr:rowOff>0</xdr:rowOff>
    </xdr:from>
    <xdr:to>
      <xdr:col>106</xdr:col>
      <xdr:colOff>504825</xdr:colOff>
      <xdr:row>103</xdr:row>
      <xdr:rowOff>76200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88F6B5D3-B9A1-47DE-9FC3-90712E9BAE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3576875" y="1754505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16</xdr:row>
      <xdr:rowOff>487</xdr:rowOff>
    </xdr:from>
    <xdr:to>
      <xdr:col>19</xdr:col>
      <xdr:colOff>24296</xdr:colOff>
      <xdr:row>30</xdr:row>
      <xdr:rowOff>11203</xdr:rowOff>
    </xdr:to>
    <xdr:graphicFrame macro="">
      <xdr:nvGraphicFramePr>
        <xdr:cNvPr id="2" name="Chart 1">
          <a:extLst>
            <a:ext uri="{FF2B5EF4-FFF2-40B4-BE49-F238E27FC236}">
              <a16:creationId xmlns:a16="http://schemas.microsoft.com/office/drawing/2014/main" id="{E7EB9133-8BA6-4131-91A0-FFD37F2E5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14005</xdr:colOff>
      <xdr:row>15</xdr:row>
      <xdr:rowOff>179780</xdr:rowOff>
    </xdr:from>
    <xdr:to>
      <xdr:col>26</xdr:col>
      <xdr:colOff>593911</xdr:colOff>
      <xdr:row>29</xdr:row>
      <xdr:rowOff>190496</xdr:rowOff>
    </xdr:to>
    <xdr:graphicFrame macro="">
      <xdr:nvGraphicFramePr>
        <xdr:cNvPr id="3" name="Chart 2">
          <a:extLst>
            <a:ext uri="{FF2B5EF4-FFF2-40B4-BE49-F238E27FC236}">
              <a16:creationId xmlns:a16="http://schemas.microsoft.com/office/drawing/2014/main" id="{DD6B8A31-E6D9-4DF2-A6C5-ADAF64E03E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2721</xdr:colOff>
      <xdr:row>30</xdr:row>
      <xdr:rowOff>3287</xdr:rowOff>
    </xdr:from>
    <xdr:to>
      <xdr:col>19</xdr:col>
      <xdr:colOff>13729</xdr:colOff>
      <xdr:row>44</xdr:row>
      <xdr:rowOff>12880</xdr:rowOff>
    </xdr:to>
    <xdr:graphicFrame macro="">
      <xdr:nvGraphicFramePr>
        <xdr:cNvPr id="4" name="Chart 3">
          <a:extLst>
            <a:ext uri="{FF2B5EF4-FFF2-40B4-BE49-F238E27FC236}">
              <a16:creationId xmlns:a16="http://schemas.microsoft.com/office/drawing/2014/main" id="{5E12F729-9E61-4BC1-9EBB-F3DAEFB7D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5841</xdr:colOff>
      <xdr:row>30</xdr:row>
      <xdr:rowOff>3288</xdr:rowOff>
    </xdr:from>
    <xdr:to>
      <xdr:col>26</xdr:col>
      <xdr:colOff>584288</xdr:colOff>
      <xdr:row>44</xdr:row>
      <xdr:rowOff>12881</xdr:rowOff>
    </xdr:to>
    <xdr:graphicFrame macro="">
      <xdr:nvGraphicFramePr>
        <xdr:cNvPr id="5" name="Chart 4">
          <a:extLst>
            <a:ext uri="{FF2B5EF4-FFF2-40B4-BE49-F238E27FC236}">
              <a16:creationId xmlns:a16="http://schemas.microsoft.com/office/drawing/2014/main" id="{BAEF57F1-9AB7-4A29-ACDF-1D1DFBBB1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601755</xdr:colOff>
      <xdr:row>2</xdr:row>
      <xdr:rowOff>0</xdr:rowOff>
    </xdr:from>
    <xdr:to>
      <xdr:col>19</xdr:col>
      <xdr:colOff>11206</xdr:colOff>
      <xdr:row>16</xdr:row>
      <xdr:rowOff>8404</xdr:rowOff>
    </xdr:to>
    <xdr:graphicFrame macro="">
      <xdr:nvGraphicFramePr>
        <xdr:cNvPr id="6" name="Chart 5">
          <a:extLst>
            <a:ext uri="{FF2B5EF4-FFF2-40B4-BE49-F238E27FC236}">
              <a16:creationId xmlns:a16="http://schemas.microsoft.com/office/drawing/2014/main" id="{5C80911B-8CD2-45FC-B471-E424BDF6D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7843</xdr:colOff>
      <xdr:row>2</xdr:row>
      <xdr:rowOff>294</xdr:rowOff>
    </xdr:from>
    <xdr:to>
      <xdr:col>26</xdr:col>
      <xdr:colOff>593910</xdr:colOff>
      <xdr:row>16</xdr:row>
      <xdr:rowOff>10085</xdr:rowOff>
    </xdr:to>
    <xdr:graphicFrame macro="">
      <xdr:nvGraphicFramePr>
        <xdr:cNvPr id="7" name="Chart 6">
          <a:extLst>
            <a:ext uri="{FF2B5EF4-FFF2-40B4-BE49-F238E27FC236}">
              <a16:creationId xmlns:a16="http://schemas.microsoft.com/office/drawing/2014/main" id="{490AA2B4-E99E-4611-9663-4808724F0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106</xdr:col>
      <xdr:colOff>275860</xdr:colOff>
      <xdr:row>97</xdr:row>
      <xdr:rowOff>199013</xdr:rowOff>
    </xdr:from>
    <xdr:to>
      <xdr:col>113</xdr:col>
      <xdr:colOff>597468</xdr:colOff>
      <xdr:row>111</xdr:row>
      <xdr:rowOff>71113</xdr:rowOff>
    </xdr:to>
    <xdr:graphicFrame macro="">
      <xdr:nvGraphicFramePr>
        <xdr:cNvPr id="2" name="Chart 1">
          <a:extLst>
            <a:ext uri="{FF2B5EF4-FFF2-40B4-BE49-F238E27FC236}">
              <a16:creationId xmlns:a16="http://schemas.microsoft.com/office/drawing/2014/main" id="{4FD00D4F-C9BA-4224-B4A8-C620C1E6F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AWork\Sustainability\Publications\Papers\2025\09%20TLT%20study%20only\Supplementary%20material\StudyResultsData%2001%20Before%20mods%20for%20submission%202.xlsx" TargetMode="External"/><Relationship Id="rId1" Type="http://schemas.openxmlformats.org/officeDocument/2006/relationships/externalLinkPath" Target="StudyResultsData%2001%20Before%20mods%20for%20submis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Scratch 1"/>
      <sheetName val="Correct Answers 1"/>
      <sheetName val="Raw Answers 1"/>
      <sheetName val="Vote Histograms 1"/>
      <sheetName val="Correct Answers 2"/>
    </sheetNames>
    <sheetDataSet>
      <sheetData sheetId="0"/>
      <sheetData sheetId="1"/>
      <sheetData sheetId="2">
        <row r="7">
          <cell r="AS7">
            <v>4</v>
          </cell>
          <cell r="BL7">
            <v>0</v>
          </cell>
        </row>
        <row r="8">
          <cell r="AS8">
            <v>3</v>
          </cell>
          <cell r="BL8">
            <v>0.30769230769230771</v>
          </cell>
        </row>
        <row r="9">
          <cell r="AS9">
            <v>4</v>
          </cell>
          <cell r="BL9">
            <v>0</v>
          </cell>
        </row>
        <row r="10">
          <cell r="AS10">
            <v>4</v>
          </cell>
          <cell r="BL10">
            <v>7.6923076923076927E-2</v>
          </cell>
        </row>
        <row r="11">
          <cell r="AS11">
            <v>4</v>
          </cell>
          <cell r="BL11">
            <v>7.6923076923076927E-2</v>
          </cell>
        </row>
        <row r="12">
          <cell r="AS12">
            <v>4</v>
          </cell>
          <cell r="BL12">
            <v>7.6923076923076927E-2</v>
          </cell>
        </row>
        <row r="13">
          <cell r="AS13">
            <v>4</v>
          </cell>
          <cell r="BL13">
            <v>0.30769230769230771</v>
          </cell>
        </row>
        <row r="14">
          <cell r="AS14">
            <v>4</v>
          </cell>
          <cell r="BL14">
            <v>0.15384615384615385</v>
          </cell>
        </row>
        <row r="15">
          <cell r="AS15">
            <v>3</v>
          </cell>
          <cell r="BL15">
            <v>0</v>
          </cell>
        </row>
        <row r="16">
          <cell r="AS16">
            <v>4</v>
          </cell>
          <cell r="BL16">
            <v>0</v>
          </cell>
        </row>
        <row r="17">
          <cell r="AS17">
            <v>5</v>
          </cell>
          <cell r="BL17">
            <v>0</v>
          </cell>
        </row>
        <row r="18">
          <cell r="AS18">
            <v>4</v>
          </cell>
          <cell r="BL18">
            <v>0</v>
          </cell>
        </row>
        <row r="19">
          <cell r="AS19">
            <v>4</v>
          </cell>
          <cell r="BL19">
            <v>7.6923076923076927E-2</v>
          </cell>
        </row>
        <row r="20">
          <cell r="AS20">
            <v>4</v>
          </cell>
          <cell r="BL20">
            <v>0</v>
          </cell>
        </row>
        <row r="21">
          <cell r="AS21">
            <v>3</v>
          </cell>
          <cell r="BL21">
            <v>0</v>
          </cell>
        </row>
        <row r="22">
          <cell r="AS22">
            <v>3</v>
          </cell>
          <cell r="BL22">
            <v>0.15384615384615385</v>
          </cell>
        </row>
        <row r="23">
          <cell r="AS23">
            <v>5</v>
          </cell>
          <cell r="BL23">
            <v>0.15384615384615385</v>
          </cell>
        </row>
        <row r="24">
          <cell r="AS24">
            <v>3</v>
          </cell>
          <cell r="BL24">
            <v>0.23076923076923078</v>
          </cell>
        </row>
        <row r="25">
          <cell r="AS25">
            <v>4</v>
          </cell>
          <cell r="BL25">
            <v>7.6923076923076927E-2</v>
          </cell>
        </row>
        <row r="26">
          <cell r="AS26">
            <v>3</v>
          </cell>
          <cell r="BL26">
            <v>0</v>
          </cell>
        </row>
        <row r="27">
          <cell r="AS27">
            <v>4</v>
          </cell>
          <cell r="BL27">
            <v>0.15384615384615385</v>
          </cell>
        </row>
        <row r="28">
          <cell r="AS28">
            <v>3</v>
          </cell>
          <cell r="BL28">
            <v>7.6923076923076927E-2</v>
          </cell>
        </row>
        <row r="29">
          <cell r="AS29">
            <v>3</v>
          </cell>
          <cell r="BL29">
            <v>7.6923076923076927E-2</v>
          </cell>
        </row>
        <row r="30">
          <cell r="AS30">
            <v>3</v>
          </cell>
          <cell r="BL30">
            <v>0</v>
          </cell>
        </row>
        <row r="31">
          <cell r="AS31">
            <v>4</v>
          </cell>
          <cell r="BL31">
            <v>0.15384615384615385</v>
          </cell>
        </row>
        <row r="32">
          <cell r="AS32">
            <v>5</v>
          </cell>
          <cell r="BL32">
            <v>7.6923076923076927E-2</v>
          </cell>
        </row>
        <row r="33">
          <cell r="AS33">
            <v>3</v>
          </cell>
          <cell r="BL33">
            <v>0</v>
          </cell>
        </row>
        <row r="34">
          <cell r="AS34">
            <v>4</v>
          </cell>
          <cell r="BL34">
            <v>7.6923076923076927E-2</v>
          </cell>
        </row>
        <row r="35">
          <cell r="AS35">
            <v>4</v>
          </cell>
          <cell r="BL35">
            <v>0</v>
          </cell>
        </row>
        <row r="36">
          <cell r="AS36">
            <v>5</v>
          </cell>
          <cell r="BL36">
            <v>7.6923076923076927E-2</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7DF7-875F-4969-AD1F-9907A3C3F981}">
  <dimension ref="C34:G39"/>
  <sheetViews>
    <sheetView tabSelected="1" workbookViewId="0">
      <selection activeCell="J36" sqref="J36"/>
    </sheetView>
  </sheetViews>
  <sheetFormatPr defaultRowHeight="15" x14ac:dyDescent="0.25"/>
  <cols>
    <col min="3" max="3" width="12.28515625" customWidth="1"/>
  </cols>
  <sheetData>
    <row r="34" spans="3:7" ht="15.75" thickBot="1" x14ac:dyDescent="0.3"/>
    <row r="35" spans="3:7" x14ac:dyDescent="0.25">
      <c r="C35" s="245"/>
      <c r="D35" s="236" t="s">
        <v>87</v>
      </c>
      <c r="E35" s="236"/>
      <c r="F35" s="236"/>
      <c r="G35" s="237"/>
    </row>
    <row r="36" spans="3:7" x14ac:dyDescent="0.25">
      <c r="C36" s="246"/>
      <c r="D36" s="238" t="s">
        <v>88</v>
      </c>
      <c r="E36" s="238"/>
      <c r="F36" s="238" t="s">
        <v>91</v>
      </c>
      <c r="G36" s="239"/>
    </row>
    <row r="37" spans="3:7" x14ac:dyDescent="0.25">
      <c r="C37" s="246" t="s">
        <v>428</v>
      </c>
      <c r="D37" s="240" t="s">
        <v>68</v>
      </c>
      <c r="E37" s="240" t="s">
        <v>69</v>
      </c>
      <c r="F37" s="240" t="s">
        <v>68</v>
      </c>
      <c r="G37" s="233" t="s">
        <v>69</v>
      </c>
    </row>
    <row r="38" spans="3:7" x14ac:dyDescent="0.25">
      <c r="C38" s="246" t="s">
        <v>429</v>
      </c>
      <c r="D38" s="241">
        <v>0.222</v>
      </c>
      <c r="E38" s="241">
        <v>0.129</v>
      </c>
      <c r="F38" s="241">
        <v>0.2</v>
      </c>
      <c r="G38" s="242">
        <v>3.5999999999999997E-2</v>
      </c>
    </row>
    <row r="39" spans="3:7" ht="15.75" thickBot="1" x14ac:dyDescent="0.3">
      <c r="C39" s="247" t="s">
        <v>430</v>
      </c>
      <c r="D39" s="243">
        <v>0.23200000000000001</v>
      </c>
      <c r="E39" s="243">
        <v>0.13</v>
      </c>
      <c r="F39" s="243">
        <v>0.20799999999999999</v>
      </c>
      <c r="G39" s="244">
        <v>3.9E-2</v>
      </c>
    </row>
  </sheetData>
  <mergeCells count="3">
    <mergeCell ref="D35:G35"/>
    <mergeCell ref="D36:E36"/>
    <mergeCell ref="F36:G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48CD-92BE-4567-8A9A-031A4607D0DD}">
  <dimension ref="A1:AW96"/>
  <sheetViews>
    <sheetView workbookViewId="0">
      <selection activeCell="G40" sqref="G40"/>
    </sheetView>
  </sheetViews>
  <sheetFormatPr defaultRowHeight="15" x14ac:dyDescent="0.25"/>
  <cols>
    <col min="1" max="1" width="31.5703125" customWidth="1"/>
  </cols>
  <sheetData>
    <row r="1" spans="1:10" x14ac:dyDescent="0.25">
      <c r="A1" t="s">
        <v>152</v>
      </c>
      <c r="B1" s="47">
        <v>0</v>
      </c>
      <c r="C1" s="47">
        <v>1</v>
      </c>
      <c r="D1" s="47">
        <v>0</v>
      </c>
      <c r="E1" s="47">
        <v>0</v>
      </c>
      <c r="G1" s="152" t="s">
        <v>154</v>
      </c>
      <c r="H1" s="152"/>
      <c r="I1" s="152"/>
      <c r="J1" s="152"/>
    </row>
    <row r="2" spans="1:10" x14ac:dyDescent="0.25">
      <c r="A2">
        <v>1.4802973661668753E-16</v>
      </c>
      <c r="B2" s="48">
        <v>0</v>
      </c>
      <c r="C2" s="48">
        <v>0</v>
      </c>
      <c r="D2" s="48">
        <v>1</v>
      </c>
      <c r="E2" s="48">
        <v>1</v>
      </c>
      <c r="G2" s="152"/>
      <c r="H2" s="152"/>
      <c r="I2" s="152"/>
      <c r="J2" s="152"/>
    </row>
    <row r="3" spans="1:10" x14ac:dyDescent="0.25">
      <c r="B3" s="48">
        <v>1</v>
      </c>
      <c r="C3" s="48">
        <v>1</v>
      </c>
      <c r="D3" s="48">
        <v>1</v>
      </c>
      <c r="E3" s="48">
        <v>1</v>
      </c>
      <c r="G3" s="152"/>
      <c r="H3" s="152"/>
      <c r="I3" s="152"/>
      <c r="J3" s="152"/>
    </row>
    <row r="4" spans="1:10" x14ac:dyDescent="0.25">
      <c r="B4" s="47">
        <v>1</v>
      </c>
      <c r="C4" s="47">
        <v>0</v>
      </c>
      <c r="D4" s="47">
        <v>1</v>
      </c>
      <c r="E4" s="47">
        <v>1</v>
      </c>
      <c r="G4" s="152"/>
      <c r="H4" s="152"/>
      <c r="I4" s="152"/>
      <c r="J4" s="152"/>
    </row>
    <row r="5" spans="1:10" x14ac:dyDescent="0.25">
      <c r="B5" s="48">
        <v>1</v>
      </c>
      <c r="C5" s="48">
        <v>1</v>
      </c>
      <c r="D5" s="48">
        <v>1</v>
      </c>
      <c r="E5" s="48">
        <v>0</v>
      </c>
      <c r="G5" s="152"/>
      <c r="H5" s="152"/>
      <c r="I5" s="152"/>
      <c r="J5" s="152"/>
    </row>
    <row r="6" spans="1:10" x14ac:dyDescent="0.25">
      <c r="B6" s="48">
        <v>1</v>
      </c>
      <c r="C6" s="48">
        <v>0</v>
      </c>
      <c r="D6" s="48">
        <v>1</v>
      </c>
      <c r="E6" s="48">
        <v>1</v>
      </c>
      <c r="G6" s="152"/>
      <c r="H6" s="152"/>
      <c r="I6" s="152"/>
      <c r="J6" s="152"/>
    </row>
    <row r="7" spans="1:10" x14ac:dyDescent="0.25">
      <c r="B7" s="48">
        <v>1</v>
      </c>
      <c r="C7" s="48">
        <v>0</v>
      </c>
      <c r="D7" s="48">
        <v>1</v>
      </c>
      <c r="E7" s="48">
        <v>0</v>
      </c>
      <c r="G7" s="152"/>
      <c r="H7" s="152"/>
      <c r="I7" s="152"/>
      <c r="J7" s="152"/>
    </row>
    <row r="9" spans="1:10" x14ac:dyDescent="0.25">
      <c r="A9" t="s">
        <v>153</v>
      </c>
      <c r="B9" s="47">
        <v>0</v>
      </c>
      <c r="C9" s="47">
        <v>0</v>
      </c>
      <c r="D9" s="47">
        <v>0</v>
      </c>
      <c r="E9" s="47">
        <v>0</v>
      </c>
    </row>
    <row r="10" spans="1:10" x14ac:dyDescent="0.25">
      <c r="A10">
        <v>0.58799999999999997</v>
      </c>
      <c r="B10" s="48">
        <v>0</v>
      </c>
      <c r="C10" s="48">
        <v>0</v>
      </c>
      <c r="D10" s="48">
        <v>1</v>
      </c>
      <c r="E10" s="48">
        <v>1</v>
      </c>
    </row>
    <row r="11" spans="1:10" x14ac:dyDescent="0.25">
      <c r="B11" s="48">
        <v>1</v>
      </c>
      <c r="C11" s="48">
        <v>1</v>
      </c>
      <c r="D11" s="48">
        <v>1</v>
      </c>
      <c r="E11" s="48">
        <v>1</v>
      </c>
    </row>
    <row r="12" spans="1:10" x14ac:dyDescent="0.25">
      <c r="B12" s="47">
        <v>1</v>
      </c>
      <c r="C12" s="47">
        <v>0</v>
      </c>
      <c r="D12" s="47">
        <v>1</v>
      </c>
      <c r="E12" s="47">
        <v>1</v>
      </c>
    </row>
    <row r="13" spans="1:10" x14ac:dyDescent="0.25">
      <c r="B13" s="48">
        <v>1</v>
      </c>
      <c r="C13" s="48">
        <v>1</v>
      </c>
      <c r="D13" s="48">
        <v>1</v>
      </c>
      <c r="E13" s="48">
        <v>0</v>
      </c>
    </row>
    <row r="14" spans="1:10" x14ac:dyDescent="0.25">
      <c r="B14" s="48">
        <v>1</v>
      </c>
      <c r="C14" s="48">
        <v>0</v>
      </c>
      <c r="D14" s="48">
        <v>1</v>
      </c>
      <c r="E14" s="48">
        <v>1</v>
      </c>
    </row>
    <row r="15" spans="1:10" x14ac:dyDescent="0.25">
      <c r="B15" s="48">
        <v>1</v>
      </c>
      <c r="C15" s="48">
        <v>0</v>
      </c>
      <c r="D15" s="48">
        <v>1</v>
      </c>
      <c r="E15" s="48">
        <v>0</v>
      </c>
    </row>
    <row r="18" spans="1:49" s="1" customFormat="1" ht="61.5" customHeight="1" x14ac:dyDescent="0.25">
      <c r="A18" s="1" t="s">
        <v>45</v>
      </c>
      <c r="B18" s="1" t="s">
        <v>101</v>
      </c>
      <c r="C18" s="1" t="s">
        <v>265</v>
      </c>
      <c r="D18" s="1" t="s">
        <v>266</v>
      </c>
      <c r="E18" s="1" t="s">
        <v>267</v>
      </c>
      <c r="F18" s="1" t="s">
        <v>268</v>
      </c>
      <c r="G18" s="1" t="s">
        <v>269</v>
      </c>
      <c r="H18" s="1" t="s">
        <v>270</v>
      </c>
      <c r="I18" s="1" t="s">
        <v>271</v>
      </c>
      <c r="J18" s="1" t="s">
        <v>272</v>
      </c>
      <c r="K18" s="1" t="s">
        <v>273</v>
      </c>
      <c r="L18" s="1" t="s">
        <v>274</v>
      </c>
      <c r="M18" s="1" t="s">
        <v>102</v>
      </c>
    </row>
    <row r="19" spans="1:49" x14ac:dyDescent="0.25">
      <c r="A19" t="s">
        <v>275</v>
      </c>
      <c r="B19">
        <v>2</v>
      </c>
      <c r="C19">
        <v>55</v>
      </c>
      <c r="D19">
        <v>79</v>
      </c>
      <c r="E19">
        <v>87</v>
      </c>
      <c r="F19">
        <v>29</v>
      </c>
      <c r="G19">
        <v>5</v>
      </c>
      <c r="H19">
        <v>54</v>
      </c>
      <c r="I19">
        <v>4</v>
      </c>
      <c r="J19">
        <v>9</v>
      </c>
      <c r="K19">
        <v>4</v>
      </c>
      <c r="L19">
        <v>18</v>
      </c>
      <c r="M19">
        <v>344</v>
      </c>
    </row>
    <row r="20" spans="1:49" x14ac:dyDescent="0.25">
      <c r="A20" t="s">
        <v>172</v>
      </c>
      <c r="B20">
        <v>2</v>
      </c>
      <c r="C20">
        <v>221</v>
      </c>
      <c r="D20">
        <v>20</v>
      </c>
      <c r="E20">
        <v>216</v>
      </c>
      <c r="F20">
        <v>86</v>
      </c>
      <c r="G20">
        <v>7</v>
      </c>
      <c r="H20">
        <v>426</v>
      </c>
      <c r="I20">
        <v>6</v>
      </c>
      <c r="J20">
        <v>19</v>
      </c>
      <c r="K20">
        <v>23</v>
      </c>
      <c r="L20">
        <v>699</v>
      </c>
      <c r="M20">
        <v>1723</v>
      </c>
    </row>
    <row r="21" spans="1:49" x14ac:dyDescent="0.25">
      <c r="A21" t="s">
        <v>197</v>
      </c>
      <c r="B21">
        <v>1</v>
      </c>
      <c r="C21">
        <v>236</v>
      </c>
      <c r="D21">
        <v>21</v>
      </c>
      <c r="E21">
        <v>52</v>
      </c>
      <c r="F21">
        <v>4</v>
      </c>
      <c r="G21">
        <v>42</v>
      </c>
      <c r="H21">
        <v>4</v>
      </c>
      <c r="I21">
        <v>423</v>
      </c>
      <c r="J21">
        <v>2</v>
      </c>
      <c r="K21">
        <v>85</v>
      </c>
      <c r="L21">
        <v>1380</v>
      </c>
      <c r="M21">
        <v>2249</v>
      </c>
    </row>
    <row r="22" spans="1:49" x14ac:dyDescent="0.25">
      <c r="A22" t="s">
        <v>207</v>
      </c>
      <c r="B22">
        <v>3</v>
      </c>
      <c r="C22">
        <v>235</v>
      </c>
      <c r="D22">
        <v>123</v>
      </c>
      <c r="E22">
        <v>317</v>
      </c>
      <c r="F22">
        <v>421</v>
      </c>
      <c r="G22">
        <v>43</v>
      </c>
      <c r="H22">
        <v>430</v>
      </c>
      <c r="I22">
        <v>68</v>
      </c>
      <c r="J22">
        <v>107</v>
      </c>
      <c r="K22">
        <v>18</v>
      </c>
      <c r="L22">
        <v>1050</v>
      </c>
      <c r="M22">
        <v>2812</v>
      </c>
    </row>
    <row r="27" spans="1:49" x14ac:dyDescent="0.25">
      <c r="A27" t="s">
        <v>169</v>
      </c>
      <c r="B27">
        <v>3</v>
      </c>
      <c r="C27">
        <v>3</v>
      </c>
      <c r="D27">
        <v>4</v>
      </c>
      <c r="E27">
        <v>2</v>
      </c>
      <c r="F27">
        <v>6</v>
      </c>
      <c r="G27">
        <v>5</v>
      </c>
      <c r="H27">
        <v>2</v>
      </c>
      <c r="I27">
        <v>1</v>
      </c>
      <c r="J27">
        <v>9</v>
      </c>
      <c r="K27">
        <v>1</v>
      </c>
      <c r="L27">
        <v>9</v>
      </c>
      <c r="M27">
        <v>1</v>
      </c>
      <c r="N27">
        <v>9</v>
      </c>
      <c r="O27">
        <v>1</v>
      </c>
      <c r="P27">
        <v>9</v>
      </c>
      <c r="Q27">
        <v>1</v>
      </c>
      <c r="R27">
        <v>9</v>
      </c>
      <c r="S27">
        <v>5</v>
      </c>
      <c r="T27">
        <v>1</v>
      </c>
      <c r="U27">
        <v>5</v>
      </c>
      <c r="V27">
        <v>1</v>
      </c>
      <c r="W27">
        <v>1</v>
      </c>
      <c r="X27">
        <v>9</v>
      </c>
      <c r="Y27">
        <v>1</v>
      </c>
      <c r="Z27">
        <v>9</v>
      </c>
      <c r="AA27">
        <v>5</v>
      </c>
      <c r="AB27">
        <v>1</v>
      </c>
      <c r="AC27">
        <v>1</v>
      </c>
      <c r="AD27">
        <v>9</v>
      </c>
      <c r="AE27">
        <v>1</v>
      </c>
      <c r="AF27">
        <v>9</v>
      </c>
      <c r="AG27">
        <v>1</v>
      </c>
      <c r="AH27">
        <v>9</v>
      </c>
      <c r="AI27">
        <v>1</v>
      </c>
      <c r="AJ27">
        <v>9</v>
      </c>
      <c r="AK27">
        <v>1</v>
      </c>
      <c r="AL27">
        <v>9</v>
      </c>
      <c r="AM27">
        <v>1</v>
      </c>
      <c r="AN27">
        <v>9</v>
      </c>
      <c r="AO27">
        <v>1</v>
      </c>
      <c r="AP27">
        <v>9</v>
      </c>
      <c r="AQ27">
        <v>11</v>
      </c>
      <c r="AR27">
        <v>3</v>
      </c>
      <c r="AS27">
        <v>2</v>
      </c>
      <c r="AT27">
        <v>20</v>
      </c>
      <c r="AU27">
        <v>1</v>
      </c>
      <c r="AV27">
        <v>39</v>
      </c>
      <c r="AW27">
        <v>291</v>
      </c>
    </row>
    <row r="28" spans="1:49" x14ac:dyDescent="0.25">
      <c r="C28" t="s">
        <v>3</v>
      </c>
      <c r="D28" t="s">
        <v>103</v>
      </c>
      <c r="E28" t="s">
        <v>4</v>
      </c>
      <c r="F28" t="s">
        <v>104</v>
      </c>
      <c r="G28" t="s">
        <v>5</v>
      </c>
      <c r="H28" t="s">
        <v>105</v>
      </c>
      <c r="I28" t="s">
        <v>6</v>
      </c>
      <c r="J28" t="s">
        <v>7</v>
      </c>
      <c r="K28" t="s">
        <v>8</v>
      </c>
      <c r="L28" t="s">
        <v>9</v>
      </c>
      <c r="M28" t="s">
        <v>10</v>
      </c>
      <c r="N28" t="s">
        <v>11</v>
      </c>
      <c r="O28" t="s">
        <v>12</v>
      </c>
      <c r="P28" t="s">
        <v>13</v>
      </c>
      <c r="Q28" t="s">
        <v>14</v>
      </c>
      <c r="R28" t="s">
        <v>15</v>
      </c>
      <c r="S28" t="s">
        <v>16</v>
      </c>
      <c r="T28" t="s">
        <v>17</v>
      </c>
      <c r="U28" t="s">
        <v>18</v>
      </c>
      <c r="V28" t="s">
        <v>19</v>
      </c>
      <c r="W28" t="s">
        <v>20</v>
      </c>
      <c r="X28" t="s">
        <v>21</v>
      </c>
      <c r="Y28" t="s">
        <v>22</v>
      </c>
      <c r="Z28" t="s">
        <v>23</v>
      </c>
      <c r="AA28" t="s">
        <v>24</v>
      </c>
      <c r="AB28" t="s">
        <v>25</v>
      </c>
      <c r="AC28" t="s">
        <v>26</v>
      </c>
      <c r="AD28" t="s">
        <v>27</v>
      </c>
      <c r="AE28" t="s">
        <v>28</v>
      </c>
      <c r="AF28" t="s">
        <v>29</v>
      </c>
      <c r="AG28" t="s">
        <v>30</v>
      </c>
      <c r="AH28" t="s">
        <v>31</v>
      </c>
      <c r="AI28" t="s">
        <v>32</v>
      </c>
      <c r="AJ28" t="s">
        <v>33</v>
      </c>
      <c r="AK28" t="s">
        <v>34</v>
      </c>
      <c r="AL28" t="s">
        <v>35</v>
      </c>
      <c r="AM28" t="s">
        <v>36</v>
      </c>
      <c r="AN28" t="s">
        <v>37</v>
      </c>
      <c r="AO28" t="s">
        <v>38</v>
      </c>
      <c r="AP28" t="s">
        <v>39</v>
      </c>
      <c r="AQ28" t="s">
        <v>40</v>
      </c>
      <c r="AR28" t="s">
        <v>41</v>
      </c>
      <c r="AS28" t="s">
        <v>42</v>
      </c>
      <c r="AT28" t="s">
        <v>43</v>
      </c>
      <c r="AU28" t="s">
        <v>44</v>
      </c>
    </row>
    <row r="29" spans="1:49" s="1" customFormat="1" ht="69" customHeight="1" x14ac:dyDescent="0.25">
      <c r="A29" s="1" t="s">
        <v>45</v>
      </c>
      <c r="B29" s="1" t="s">
        <v>99</v>
      </c>
      <c r="C29" s="1" t="s">
        <v>46</v>
      </c>
      <c r="D29" s="1" t="s">
        <v>106</v>
      </c>
      <c r="E29" s="1" t="s">
        <v>47</v>
      </c>
      <c r="F29" s="1" t="s">
        <v>107</v>
      </c>
      <c r="G29" s="1" t="s">
        <v>48</v>
      </c>
      <c r="H29" s="1" t="s">
        <v>108</v>
      </c>
      <c r="I29" s="1" t="s">
        <v>109</v>
      </c>
      <c r="J29" s="1" t="s">
        <v>110</v>
      </c>
      <c r="K29" s="1" t="s">
        <v>111</v>
      </c>
      <c r="L29" s="1" t="s">
        <v>112</v>
      </c>
      <c r="M29" s="1" t="s">
        <v>113</v>
      </c>
      <c r="N29" s="1" t="s">
        <v>114</v>
      </c>
      <c r="O29" s="1" t="s">
        <v>115</v>
      </c>
      <c r="P29" s="1" t="s">
        <v>116</v>
      </c>
      <c r="Q29" s="1" t="s">
        <v>117</v>
      </c>
      <c r="R29" s="1" t="s">
        <v>118</v>
      </c>
      <c r="S29" s="1" t="s">
        <v>119</v>
      </c>
      <c r="T29" s="1" t="s">
        <v>120</v>
      </c>
      <c r="U29" s="1" t="s">
        <v>121</v>
      </c>
      <c r="V29" s="1" t="s">
        <v>122</v>
      </c>
      <c r="W29" s="1" t="s">
        <v>123</v>
      </c>
      <c r="X29" s="1" t="s">
        <v>124</v>
      </c>
      <c r="Y29" s="1" t="s">
        <v>125</v>
      </c>
      <c r="Z29" s="1" t="s">
        <v>126</v>
      </c>
      <c r="AA29" s="1" t="s">
        <v>127</v>
      </c>
      <c r="AB29" s="1" t="s">
        <v>128</v>
      </c>
      <c r="AC29" s="1" t="s">
        <v>129</v>
      </c>
      <c r="AD29" s="1" t="s">
        <v>130</v>
      </c>
      <c r="AE29" s="1" t="s">
        <v>131</v>
      </c>
      <c r="AF29" s="1" t="s">
        <v>132</v>
      </c>
      <c r="AG29" s="1" t="s">
        <v>133</v>
      </c>
      <c r="AH29" s="1" t="s">
        <v>134</v>
      </c>
      <c r="AI29" s="1" t="s">
        <v>135</v>
      </c>
      <c r="AJ29" s="1" t="s">
        <v>136</v>
      </c>
      <c r="AK29" s="1" t="s">
        <v>137</v>
      </c>
      <c r="AL29" s="1" t="s">
        <v>138</v>
      </c>
      <c r="AM29" s="1" t="s">
        <v>139</v>
      </c>
      <c r="AN29" s="1" t="s">
        <v>140</v>
      </c>
      <c r="AO29" s="1" t="s">
        <v>141</v>
      </c>
      <c r="AP29" s="1" t="s">
        <v>142</v>
      </c>
      <c r="AQ29" s="1" t="s">
        <v>49</v>
      </c>
      <c r="AR29" s="1" t="s">
        <v>50</v>
      </c>
      <c r="AS29" s="1" t="s">
        <v>51</v>
      </c>
      <c r="AT29" s="1" t="s">
        <v>52</v>
      </c>
      <c r="AU29" s="1" t="s">
        <v>53</v>
      </c>
      <c r="AV29" s="1" t="s">
        <v>54</v>
      </c>
      <c r="AW29" s="1" t="s">
        <v>55</v>
      </c>
    </row>
    <row r="30" spans="1:49" x14ac:dyDescent="0.25">
      <c r="A30" t="s">
        <v>169</v>
      </c>
      <c r="B30">
        <v>3</v>
      </c>
      <c r="C30">
        <v>3</v>
      </c>
      <c r="D30">
        <v>4</v>
      </c>
      <c r="E30">
        <v>2</v>
      </c>
      <c r="F30">
        <v>6</v>
      </c>
      <c r="G30">
        <v>5</v>
      </c>
      <c r="H30">
        <v>2</v>
      </c>
      <c r="I30">
        <v>1</v>
      </c>
      <c r="J30">
        <v>9</v>
      </c>
      <c r="K30">
        <v>1</v>
      </c>
      <c r="L30">
        <v>9</v>
      </c>
      <c r="M30">
        <v>1</v>
      </c>
      <c r="N30">
        <v>9</v>
      </c>
      <c r="O30">
        <v>1</v>
      </c>
      <c r="P30">
        <v>9</v>
      </c>
      <c r="Q30">
        <v>1</v>
      </c>
      <c r="R30">
        <v>9</v>
      </c>
      <c r="S30">
        <v>5</v>
      </c>
      <c r="T30">
        <v>1</v>
      </c>
      <c r="U30">
        <v>5</v>
      </c>
      <c r="V30">
        <v>1</v>
      </c>
      <c r="W30">
        <v>1</v>
      </c>
      <c r="X30">
        <v>9</v>
      </c>
      <c r="Y30">
        <v>1</v>
      </c>
      <c r="Z30">
        <v>9</v>
      </c>
      <c r="AA30">
        <v>5</v>
      </c>
      <c r="AB30">
        <v>1</v>
      </c>
      <c r="AC30">
        <v>1</v>
      </c>
      <c r="AD30">
        <v>9</v>
      </c>
      <c r="AE30">
        <v>1</v>
      </c>
      <c r="AF30">
        <v>9</v>
      </c>
      <c r="AG30">
        <v>1</v>
      </c>
      <c r="AH30">
        <v>9</v>
      </c>
      <c r="AI30">
        <v>1</v>
      </c>
      <c r="AJ30">
        <v>9</v>
      </c>
      <c r="AK30">
        <v>1</v>
      </c>
      <c r="AL30">
        <v>9</v>
      </c>
      <c r="AM30">
        <v>1</v>
      </c>
      <c r="AN30">
        <v>9</v>
      </c>
      <c r="AO30">
        <v>1</v>
      </c>
      <c r="AP30">
        <v>9</v>
      </c>
      <c r="AQ30">
        <v>11</v>
      </c>
      <c r="AR30">
        <v>3</v>
      </c>
      <c r="AS30">
        <v>2</v>
      </c>
      <c r="AT30">
        <v>20</v>
      </c>
      <c r="AU30">
        <v>1</v>
      </c>
      <c r="AV30">
        <v>39</v>
      </c>
      <c r="AW30">
        <v>291</v>
      </c>
    </row>
    <row r="31" spans="1:49" x14ac:dyDescent="0.25">
      <c r="A31" t="s">
        <v>170</v>
      </c>
      <c r="B31">
        <v>3</v>
      </c>
      <c r="C31">
        <v>4</v>
      </c>
      <c r="D31">
        <v>4</v>
      </c>
      <c r="E31">
        <v>4</v>
      </c>
      <c r="F31">
        <v>3</v>
      </c>
      <c r="G31">
        <v>5</v>
      </c>
      <c r="H31">
        <v>1</v>
      </c>
      <c r="I31">
        <v>1</v>
      </c>
      <c r="J31">
        <v>9</v>
      </c>
      <c r="K31">
        <v>1</v>
      </c>
      <c r="L31">
        <v>9</v>
      </c>
      <c r="M31">
        <v>1</v>
      </c>
      <c r="N31">
        <v>9</v>
      </c>
      <c r="O31">
        <v>1</v>
      </c>
      <c r="P31">
        <v>9</v>
      </c>
      <c r="Q31">
        <v>5</v>
      </c>
      <c r="R31">
        <v>1</v>
      </c>
      <c r="S31">
        <v>5</v>
      </c>
      <c r="T31">
        <v>1</v>
      </c>
      <c r="U31">
        <v>5</v>
      </c>
      <c r="V31">
        <v>1</v>
      </c>
      <c r="W31">
        <v>5</v>
      </c>
      <c r="X31">
        <v>1</v>
      </c>
      <c r="Y31">
        <v>1</v>
      </c>
      <c r="Z31">
        <v>9</v>
      </c>
      <c r="AA31">
        <v>1</v>
      </c>
      <c r="AB31">
        <v>9</v>
      </c>
      <c r="AC31">
        <v>1</v>
      </c>
      <c r="AD31">
        <v>9</v>
      </c>
      <c r="AE31">
        <v>1</v>
      </c>
      <c r="AF31">
        <v>9</v>
      </c>
      <c r="AG31">
        <v>1</v>
      </c>
      <c r="AH31">
        <v>9</v>
      </c>
      <c r="AI31">
        <v>1</v>
      </c>
      <c r="AJ31">
        <v>9</v>
      </c>
      <c r="AK31">
        <v>1</v>
      </c>
      <c r="AL31">
        <v>9</v>
      </c>
      <c r="AM31">
        <v>1</v>
      </c>
      <c r="AN31">
        <v>9</v>
      </c>
      <c r="AO31">
        <v>1</v>
      </c>
      <c r="AP31">
        <v>9</v>
      </c>
      <c r="AQ31">
        <v>11</v>
      </c>
      <c r="AR31">
        <v>5</v>
      </c>
      <c r="AS31">
        <v>2</v>
      </c>
      <c r="AT31">
        <v>25</v>
      </c>
      <c r="AU31">
        <v>1</v>
      </c>
      <c r="AV31">
        <v>42</v>
      </c>
      <c r="AW31">
        <v>399</v>
      </c>
    </row>
    <row r="32" spans="1:49" x14ac:dyDescent="0.25">
      <c r="A32" t="s">
        <v>171</v>
      </c>
      <c r="B32">
        <v>3</v>
      </c>
      <c r="C32">
        <v>3</v>
      </c>
      <c r="D32">
        <v>4</v>
      </c>
      <c r="E32">
        <v>2</v>
      </c>
      <c r="F32">
        <v>9</v>
      </c>
      <c r="G32">
        <v>5</v>
      </c>
      <c r="H32">
        <v>1</v>
      </c>
      <c r="I32">
        <v>5</v>
      </c>
      <c r="J32">
        <v>1</v>
      </c>
      <c r="K32">
        <v>5</v>
      </c>
      <c r="L32">
        <v>7</v>
      </c>
      <c r="M32">
        <v>5</v>
      </c>
      <c r="N32">
        <v>3</v>
      </c>
      <c r="O32">
        <v>5</v>
      </c>
      <c r="P32">
        <v>7</v>
      </c>
      <c r="Q32">
        <v>1</v>
      </c>
      <c r="R32">
        <v>6</v>
      </c>
      <c r="S32">
        <v>1</v>
      </c>
      <c r="T32">
        <v>5</v>
      </c>
      <c r="U32">
        <v>1</v>
      </c>
      <c r="V32">
        <v>5</v>
      </c>
      <c r="W32">
        <v>5</v>
      </c>
      <c r="X32">
        <v>7</v>
      </c>
      <c r="Y32">
        <v>1</v>
      </c>
      <c r="Z32">
        <v>6</v>
      </c>
      <c r="AA32">
        <v>1</v>
      </c>
      <c r="AB32">
        <v>9</v>
      </c>
      <c r="AC32">
        <v>5</v>
      </c>
      <c r="AD32">
        <v>3</v>
      </c>
      <c r="AE32">
        <v>1</v>
      </c>
      <c r="AF32">
        <v>5</v>
      </c>
      <c r="AG32">
        <v>1</v>
      </c>
      <c r="AH32">
        <v>7</v>
      </c>
      <c r="AI32">
        <v>5</v>
      </c>
      <c r="AJ32">
        <v>4</v>
      </c>
      <c r="AK32">
        <v>5</v>
      </c>
      <c r="AL32">
        <v>6</v>
      </c>
      <c r="AM32">
        <v>5</v>
      </c>
      <c r="AN32">
        <v>6</v>
      </c>
      <c r="AO32">
        <v>1</v>
      </c>
      <c r="AP32">
        <v>3</v>
      </c>
      <c r="AQ32">
        <v>11</v>
      </c>
      <c r="AR32">
        <v>4</v>
      </c>
      <c r="AS32">
        <v>4</v>
      </c>
      <c r="AT32">
        <v>43</v>
      </c>
      <c r="AU32">
        <v>2</v>
      </c>
      <c r="AV32">
        <v>50</v>
      </c>
      <c r="AW32">
        <v>124</v>
      </c>
    </row>
    <row r="33" spans="1:49" x14ac:dyDescent="0.25">
      <c r="A33" t="s">
        <v>186</v>
      </c>
      <c r="B33">
        <v>3</v>
      </c>
      <c r="C33">
        <v>4</v>
      </c>
      <c r="D33">
        <v>3</v>
      </c>
      <c r="E33">
        <v>3</v>
      </c>
      <c r="F33">
        <v>7</v>
      </c>
      <c r="G33">
        <v>4</v>
      </c>
      <c r="H33">
        <v>1</v>
      </c>
      <c r="I33">
        <v>1</v>
      </c>
      <c r="J33">
        <v>9</v>
      </c>
      <c r="K33">
        <v>1</v>
      </c>
      <c r="L33">
        <v>9</v>
      </c>
      <c r="M33">
        <v>1</v>
      </c>
      <c r="N33">
        <v>9</v>
      </c>
      <c r="O33">
        <v>1</v>
      </c>
      <c r="P33">
        <v>9</v>
      </c>
      <c r="Q33">
        <v>1</v>
      </c>
      <c r="R33">
        <v>9</v>
      </c>
      <c r="S33">
        <v>1</v>
      </c>
      <c r="T33">
        <v>9</v>
      </c>
      <c r="U33">
        <v>1</v>
      </c>
      <c r="V33">
        <v>9</v>
      </c>
      <c r="W33">
        <v>5</v>
      </c>
      <c r="X33">
        <v>1</v>
      </c>
      <c r="Y33">
        <v>5</v>
      </c>
      <c r="Z33">
        <v>1</v>
      </c>
      <c r="AA33">
        <v>1</v>
      </c>
      <c r="AB33">
        <v>9</v>
      </c>
      <c r="AC33">
        <v>1</v>
      </c>
      <c r="AD33">
        <v>9</v>
      </c>
      <c r="AE33">
        <v>1</v>
      </c>
      <c r="AF33">
        <v>9</v>
      </c>
      <c r="AG33">
        <v>1</v>
      </c>
      <c r="AH33">
        <v>9</v>
      </c>
      <c r="AI33">
        <v>1</v>
      </c>
      <c r="AJ33">
        <v>9</v>
      </c>
      <c r="AK33">
        <v>1</v>
      </c>
      <c r="AL33">
        <v>9</v>
      </c>
      <c r="AM33">
        <v>1</v>
      </c>
      <c r="AN33">
        <v>9</v>
      </c>
      <c r="AO33">
        <v>1</v>
      </c>
      <c r="AP33">
        <v>9</v>
      </c>
      <c r="AQ33">
        <v>11</v>
      </c>
      <c r="AR33">
        <v>4</v>
      </c>
      <c r="AS33">
        <v>4</v>
      </c>
      <c r="AT33">
        <v>31</v>
      </c>
      <c r="AU33">
        <v>2</v>
      </c>
      <c r="AV33">
        <v>65</v>
      </c>
      <c r="AW33">
        <v>428</v>
      </c>
    </row>
    <row r="34" spans="1:49" x14ac:dyDescent="0.25">
      <c r="A34" t="s">
        <v>187</v>
      </c>
      <c r="B34">
        <v>3</v>
      </c>
      <c r="C34">
        <v>5</v>
      </c>
      <c r="D34">
        <v>2</v>
      </c>
      <c r="E34">
        <v>5</v>
      </c>
      <c r="F34">
        <v>2</v>
      </c>
      <c r="G34">
        <v>5</v>
      </c>
      <c r="H34">
        <v>1</v>
      </c>
      <c r="I34">
        <v>1</v>
      </c>
      <c r="J34">
        <v>9</v>
      </c>
      <c r="K34">
        <v>5</v>
      </c>
      <c r="L34">
        <v>1</v>
      </c>
      <c r="M34">
        <v>1</v>
      </c>
      <c r="N34">
        <v>9</v>
      </c>
      <c r="O34">
        <v>1</v>
      </c>
      <c r="P34">
        <v>9</v>
      </c>
      <c r="Q34">
        <v>5</v>
      </c>
      <c r="R34">
        <v>1</v>
      </c>
      <c r="S34">
        <v>6</v>
      </c>
      <c r="T34">
        <v>5</v>
      </c>
      <c r="U34">
        <v>5</v>
      </c>
      <c r="V34">
        <v>2</v>
      </c>
      <c r="W34">
        <v>5</v>
      </c>
      <c r="X34">
        <v>1</v>
      </c>
      <c r="Y34">
        <v>1</v>
      </c>
      <c r="Z34">
        <v>9</v>
      </c>
      <c r="AA34">
        <v>1</v>
      </c>
      <c r="AB34">
        <v>8</v>
      </c>
      <c r="AC34">
        <v>1</v>
      </c>
      <c r="AD34">
        <v>9</v>
      </c>
      <c r="AE34">
        <v>1</v>
      </c>
      <c r="AF34">
        <v>8</v>
      </c>
      <c r="AG34">
        <v>1</v>
      </c>
      <c r="AH34">
        <v>9</v>
      </c>
      <c r="AI34">
        <v>1</v>
      </c>
      <c r="AJ34">
        <v>9</v>
      </c>
      <c r="AK34">
        <v>5</v>
      </c>
      <c r="AL34">
        <v>9</v>
      </c>
      <c r="AM34">
        <v>1</v>
      </c>
      <c r="AN34">
        <v>9</v>
      </c>
      <c r="AO34">
        <v>1</v>
      </c>
      <c r="AP34">
        <v>8</v>
      </c>
      <c r="AQ34">
        <v>11</v>
      </c>
      <c r="AR34">
        <v>3</v>
      </c>
      <c r="AS34">
        <v>4</v>
      </c>
      <c r="AT34">
        <v>35</v>
      </c>
      <c r="AU34">
        <v>1</v>
      </c>
      <c r="AV34">
        <v>62</v>
      </c>
      <c r="AW34">
        <v>409</v>
      </c>
    </row>
    <row r="35" spans="1:49" x14ac:dyDescent="0.25">
      <c r="A35" t="s">
        <v>188</v>
      </c>
      <c r="B35">
        <v>3</v>
      </c>
      <c r="C35">
        <v>5</v>
      </c>
      <c r="D35">
        <v>4</v>
      </c>
      <c r="E35">
        <v>4</v>
      </c>
      <c r="F35">
        <v>5</v>
      </c>
      <c r="G35">
        <v>5</v>
      </c>
      <c r="H35">
        <v>3</v>
      </c>
      <c r="I35">
        <v>1</v>
      </c>
      <c r="J35">
        <v>9</v>
      </c>
      <c r="K35">
        <v>1</v>
      </c>
      <c r="L35">
        <v>9</v>
      </c>
      <c r="M35">
        <v>1</v>
      </c>
      <c r="N35">
        <v>9</v>
      </c>
      <c r="O35">
        <v>1</v>
      </c>
      <c r="P35">
        <v>9</v>
      </c>
      <c r="Q35">
        <v>1</v>
      </c>
      <c r="R35">
        <v>9</v>
      </c>
      <c r="S35">
        <v>1</v>
      </c>
      <c r="T35">
        <v>9</v>
      </c>
      <c r="U35">
        <v>5</v>
      </c>
      <c r="V35">
        <v>1</v>
      </c>
      <c r="W35">
        <v>1</v>
      </c>
      <c r="X35">
        <v>9</v>
      </c>
      <c r="Y35">
        <v>1</v>
      </c>
      <c r="Z35">
        <v>9</v>
      </c>
      <c r="AA35">
        <v>1</v>
      </c>
      <c r="AB35">
        <v>9</v>
      </c>
      <c r="AC35">
        <v>1</v>
      </c>
      <c r="AD35">
        <v>9</v>
      </c>
      <c r="AE35">
        <v>1</v>
      </c>
      <c r="AF35">
        <v>9</v>
      </c>
      <c r="AG35">
        <v>1</v>
      </c>
      <c r="AH35">
        <v>9</v>
      </c>
      <c r="AI35">
        <v>1</v>
      </c>
      <c r="AJ35">
        <v>9</v>
      </c>
      <c r="AK35">
        <v>1</v>
      </c>
      <c r="AL35">
        <v>9</v>
      </c>
      <c r="AM35">
        <v>1</v>
      </c>
      <c r="AN35">
        <v>9</v>
      </c>
      <c r="AO35">
        <v>1</v>
      </c>
      <c r="AP35">
        <v>9</v>
      </c>
      <c r="AQ35">
        <v>11</v>
      </c>
      <c r="AR35">
        <v>3</v>
      </c>
      <c r="AS35">
        <v>3</v>
      </c>
      <c r="AT35">
        <v>34</v>
      </c>
      <c r="AU35">
        <v>2</v>
      </c>
      <c r="AV35">
        <v>72</v>
      </c>
      <c r="AW35">
        <v>241</v>
      </c>
    </row>
    <row r="36" spans="1:49" x14ac:dyDescent="0.25">
      <c r="A36" t="s">
        <v>189</v>
      </c>
      <c r="B36">
        <v>3</v>
      </c>
      <c r="C36">
        <v>3</v>
      </c>
      <c r="D36">
        <v>4</v>
      </c>
      <c r="E36">
        <v>4</v>
      </c>
      <c r="F36">
        <v>3</v>
      </c>
      <c r="G36">
        <v>5</v>
      </c>
      <c r="H36">
        <v>2</v>
      </c>
      <c r="I36">
        <v>1</v>
      </c>
      <c r="J36">
        <v>9</v>
      </c>
      <c r="K36">
        <v>1</v>
      </c>
      <c r="L36">
        <v>9</v>
      </c>
      <c r="M36">
        <v>1</v>
      </c>
      <c r="N36">
        <v>8</v>
      </c>
      <c r="O36">
        <v>1</v>
      </c>
      <c r="P36">
        <v>9</v>
      </c>
      <c r="Q36">
        <v>1</v>
      </c>
      <c r="R36">
        <v>8</v>
      </c>
      <c r="S36">
        <v>5</v>
      </c>
      <c r="T36">
        <v>2</v>
      </c>
      <c r="U36">
        <v>5</v>
      </c>
      <c r="V36">
        <v>1</v>
      </c>
      <c r="W36">
        <v>5</v>
      </c>
      <c r="X36">
        <v>2</v>
      </c>
      <c r="Y36">
        <v>1</v>
      </c>
      <c r="Z36">
        <v>9</v>
      </c>
      <c r="AA36">
        <v>1</v>
      </c>
      <c r="AB36">
        <v>9</v>
      </c>
      <c r="AC36">
        <v>5</v>
      </c>
      <c r="AD36">
        <v>2</v>
      </c>
      <c r="AE36">
        <v>5</v>
      </c>
      <c r="AF36">
        <v>2</v>
      </c>
      <c r="AG36">
        <v>1</v>
      </c>
      <c r="AH36">
        <v>8</v>
      </c>
      <c r="AI36">
        <v>1</v>
      </c>
      <c r="AJ36">
        <v>9</v>
      </c>
      <c r="AK36">
        <v>1</v>
      </c>
      <c r="AL36">
        <v>8</v>
      </c>
      <c r="AM36">
        <v>1</v>
      </c>
      <c r="AN36">
        <v>8</v>
      </c>
      <c r="AO36">
        <v>1</v>
      </c>
      <c r="AP36">
        <v>8</v>
      </c>
      <c r="AQ36">
        <v>11</v>
      </c>
      <c r="AR36">
        <v>4</v>
      </c>
      <c r="AS36">
        <v>4</v>
      </c>
      <c r="AT36">
        <v>22</v>
      </c>
      <c r="AU36">
        <v>1</v>
      </c>
      <c r="AV36">
        <v>64</v>
      </c>
      <c r="AW36">
        <v>404</v>
      </c>
    </row>
    <row r="37" spans="1:49" x14ac:dyDescent="0.25">
      <c r="A37" t="s">
        <v>190</v>
      </c>
      <c r="B37">
        <v>3</v>
      </c>
      <c r="C37">
        <v>5</v>
      </c>
      <c r="D37">
        <v>5</v>
      </c>
      <c r="E37">
        <v>1</v>
      </c>
      <c r="F37">
        <v>8</v>
      </c>
      <c r="G37">
        <v>4</v>
      </c>
      <c r="H37">
        <v>3</v>
      </c>
      <c r="I37">
        <v>1</v>
      </c>
      <c r="J37">
        <v>9</v>
      </c>
      <c r="K37">
        <v>5</v>
      </c>
      <c r="L37">
        <v>1</v>
      </c>
      <c r="M37">
        <v>1</v>
      </c>
      <c r="N37">
        <v>1</v>
      </c>
      <c r="O37">
        <v>1</v>
      </c>
      <c r="P37">
        <v>9</v>
      </c>
      <c r="Q37">
        <v>1</v>
      </c>
      <c r="R37">
        <v>9</v>
      </c>
      <c r="S37">
        <v>5</v>
      </c>
      <c r="T37">
        <v>1</v>
      </c>
      <c r="U37">
        <v>1</v>
      </c>
      <c r="V37">
        <v>9</v>
      </c>
      <c r="W37">
        <v>5</v>
      </c>
      <c r="X37">
        <v>1</v>
      </c>
      <c r="Y37">
        <v>1</v>
      </c>
      <c r="Z37">
        <v>5</v>
      </c>
      <c r="AA37">
        <v>1</v>
      </c>
      <c r="AB37">
        <v>9</v>
      </c>
      <c r="AC37">
        <v>5</v>
      </c>
      <c r="AD37">
        <v>1</v>
      </c>
      <c r="AE37">
        <v>5</v>
      </c>
      <c r="AF37">
        <v>1</v>
      </c>
      <c r="AG37">
        <v>1</v>
      </c>
      <c r="AH37">
        <v>9</v>
      </c>
      <c r="AI37">
        <v>1</v>
      </c>
      <c r="AJ37">
        <v>9</v>
      </c>
      <c r="AK37">
        <v>1</v>
      </c>
      <c r="AL37">
        <v>5</v>
      </c>
      <c r="AM37">
        <v>1</v>
      </c>
      <c r="AN37">
        <v>9</v>
      </c>
      <c r="AO37">
        <v>5</v>
      </c>
      <c r="AP37">
        <v>1</v>
      </c>
      <c r="AQ37">
        <v>11</v>
      </c>
      <c r="AR37">
        <v>4</v>
      </c>
      <c r="AS37">
        <v>2</v>
      </c>
      <c r="AT37">
        <v>27</v>
      </c>
      <c r="AU37">
        <v>2</v>
      </c>
      <c r="AV37">
        <v>100</v>
      </c>
      <c r="AW37">
        <v>255</v>
      </c>
    </row>
    <row r="38" spans="1:49" x14ac:dyDescent="0.25">
      <c r="A38" t="s">
        <v>193</v>
      </c>
      <c r="B38">
        <v>3</v>
      </c>
      <c r="C38">
        <v>5</v>
      </c>
      <c r="D38">
        <v>1</v>
      </c>
      <c r="E38">
        <v>4</v>
      </c>
      <c r="F38">
        <v>3</v>
      </c>
      <c r="G38">
        <v>4</v>
      </c>
      <c r="H38">
        <v>3</v>
      </c>
      <c r="I38">
        <v>4</v>
      </c>
      <c r="J38">
        <v>3</v>
      </c>
      <c r="K38">
        <v>1</v>
      </c>
      <c r="L38">
        <v>2</v>
      </c>
      <c r="M38">
        <v>5</v>
      </c>
      <c r="N38">
        <v>1</v>
      </c>
      <c r="O38">
        <v>4</v>
      </c>
      <c r="P38">
        <v>3</v>
      </c>
      <c r="Q38">
        <v>5</v>
      </c>
      <c r="R38">
        <v>4</v>
      </c>
      <c r="S38">
        <v>1</v>
      </c>
      <c r="T38">
        <v>3</v>
      </c>
      <c r="U38">
        <v>3</v>
      </c>
      <c r="V38">
        <v>2</v>
      </c>
      <c r="W38">
        <v>5</v>
      </c>
      <c r="X38">
        <v>2</v>
      </c>
      <c r="Y38">
        <v>5</v>
      </c>
      <c r="Z38">
        <v>3</v>
      </c>
      <c r="AA38">
        <v>3</v>
      </c>
      <c r="AB38">
        <v>3</v>
      </c>
      <c r="AC38">
        <v>1</v>
      </c>
      <c r="AD38">
        <v>3</v>
      </c>
      <c r="AE38">
        <v>5</v>
      </c>
      <c r="AF38">
        <v>4</v>
      </c>
      <c r="AG38">
        <v>4</v>
      </c>
      <c r="AH38">
        <v>3</v>
      </c>
      <c r="AI38">
        <v>4</v>
      </c>
      <c r="AJ38">
        <v>4</v>
      </c>
      <c r="AK38">
        <v>1</v>
      </c>
      <c r="AL38">
        <v>2</v>
      </c>
      <c r="AM38">
        <v>1</v>
      </c>
      <c r="AN38">
        <v>4</v>
      </c>
      <c r="AO38">
        <v>4</v>
      </c>
      <c r="AP38">
        <v>2</v>
      </c>
      <c r="AQ38">
        <v>11</v>
      </c>
      <c r="AR38">
        <v>4</v>
      </c>
      <c r="AS38">
        <v>1</v>
      </c>
      <c r="AT38">
        <v>36</v>
      </c>
      <c r="AU38">
        <v>1</v>
      </c>
      <c r="AV38">
        <v>113</v>
      </c>
      <c r="AW38">
        <v>177</v>
      </c>
    </row>
    <row r="39" spans="1:49" x14ac:dyDescent="0.25">
      <c r="A39" t="s">
        <v>195</v>
      </c>
      <c r="B39">
        <v>3</v>
      </c>
      <c r="C39">
        <v>3</v>
      </c>
      <c r="D39">
        <v>3</v>
      </c>
      <c r="E39">
        <v>4</v>
      </c>
      <c r="F39">
        <v>3</v>
      </c>
      <c r="G39">
        <v>5</v>
      </c>
      <c r="H39">
        <v>3</v>
      </c>
      <c r="I39">
        <v>5</v>
      </c>
      <c r="J39">
        <v>9</v>
      </c>
      <c r="K39">
        <v>1</v>
      </c>
      <c r="L39">
        <v>9</v>
      </c>
      <c r="M39">
        <v>1</v>
      </c>
      <c r="N39">
        <v>9</v>
      </c>
      <c r="O39">
        <v>5</v>
      </c>
      <c r="P39">
        <v>3</v>
      </c>
      <c r="Q39">
        <v>5</v>
      </c>
      <c r="R39">
        <v>1</v>
      </c>
      <c r="S39">
        <v>5</v>
      </c>
      <c r="T39">
        <v>1</v>
      </c>
      <c r="U39">
        <v>5</v>
      </c>
      <c r="V39">
        <v>1</v>
      </c>
      <c r="W39">
        <v>5</v>
      </c>
      <c r="X39">
        <v>5</v>
      </c>
      <c r="Y39">
        <v>1</v>
      </c>
      <c r="Z39">
        <v>9</v>
      </c>
      <c r="AA39">
        <v>1</v>
      </c>
      <c r="AB39">
        <v>8</v>
      </c>
      <c r="AC39">
        <v>1</v>
      </c>
      <c r="AD39">
        <v>9</v>
      </c>
      <c r="AE39">
        <v>1</v>
      </c>
      <c r="AF39">
        <v>9</v>
      </c>
      <c r="AG39">
        <v>1</v>
      </c>
      <c r="AH39">
        <v>9</v>
      </c>
      <c r="AI39">
        <v>1</v>
      </c>
      <c r="AJ39">
        <v>9</v>
      </c>
      <c r="AK39">
        <v>1</v>
      </c>
      <c r="AL39">
        <v>9</v>
      </c>
      <c r="AM39">
        <v>1</v>
      </c>
      <c r="AN39">
        <v>5</v>
      </c>
      <c r="AO39">
        <v>1</v>
      </c>
      <c r="AP39">
        <v>9</v>
      </c>
      <c r="AQ39">
        <v>11</v>
      </c>
      <c r="AR39">
        <v>3</v>
      </c>
      <c r="AS39">
        <v>1</v>
      </c>
      <c r="AT39">
        <v>34</v>
      </c>
      <c r="AU39">
        <v>2</v>
      </c>
      <c r="AV39">
        <v>126</v>
      </c>
      <c r="AW39">
        <v>557</v>
      </c>
    </row>
    <row r="40" spans="1:49" x14ac:dyDescent="0.25">
      <c r="A40" t="s">
        <v>196</v>
      </c>
      <c r="B40">
        <v>3</v>
      </c>
      <c r="C40">
        <v>5</v>
      </c>
      <c r="D40">
        <v>4</v>
      </c>
      <c r="E40">
        <v>6</v>
      </c>
      <c r="F40">
        <v>5</v>
      </c>
      <c r="G40">
        <v>5</v>
      </c>
      <c r="H40">
        <v>3</v>
      </c>
      <c r="I40">
        <v>1</v>
      </c>
      <c r="J40">
        <v>9</v>
      </c>
      <c r="K40">
        <v>1</v>
      </c>
      <c r="L40">
        <v>9</v>
      </c>
      <c r="M40">
        <v>1</v>
      </c>
      <c r="N40">
        <v>9</v>
      </c>
      <c r="O40">
        <v>1</v>
      </c>
      <c r="P40">
        <v>9</v>
      </c>
      <c r="Q40">
        <v>6</v>
      </c>
      <c r="R40">
        <v>5</v>
      </c>
      <c r="S40">
        <v>6</v>
      </c>
      <c r="T40">
        <v>5</v>
      </c>
      <c r="U40">
        <v>5</v>
      </c>
      <c r="V40">
        <v>1</v>
      </c>
      <c r="W40">
        <v>1</v>
      </c>
      <c r="X40">
        <v>9</v>
      </c>
      <c r="Y40">
        <v>1</v>
      </c>
      <c r="Z40">
        <v>9</v>
      </c>
      <c r="AA40">
        <v>5</v>
      </c>
      <c r="AB40">
        <v>1</v>
      </c>
      <c r="AC40">
        <v>1</v>
      </c>
      <c r="AD40">
        <v>9</v>
      </c>
      <c r="AE40">
        <v>1</v>
      </c>
      <c r="AF40">
        <v>9</v>
      </c>
      <c r="AG40">
        <v>1</v>
      </c>
      <c r="AH40">
        <v>9</v>
      </c>
      <c r="AI40">
        <v>1</v>
      </c>
      <c r="AJ40">
        <v>9</v>
      </c>
      <c r="AK40">
        <v>6</v>
      </c>
      <c r="AL40">
        <v>5</v>
      </c>
      <c r="AM40">
        <v>1</v>
      </c>
      <c r="AN40">
        <v>9</v>
      </c>
      <c r="AO40">
        <v>1</v>
      </c>
      <c r="AP40">
        <v>9</v>
      </c>
      <c r="AQ40">
        <v>11</v>
      </c>
      <c r="AR40">
        <v>4</v>
      </c>
      <c r="AS40">
        <v>3</v>
      </c>
      <c r="AT40">
        <v>29</v>
      </c>
      <c r="AU40">
        <v>2</v>
      </c>
      <c r="AV40">
        <v>146</v>
      </c>
      <c r="AW40">
        <v>194</v>
      </c>
    </row>
    <row r="41" spans="1:49" x14ac:dyDescent="0.25">
      <c r="A41" t="s">
        <v>198</v>
      </c>
      <c r="B41">
        <v>3</v>
      </c>
      <c r="C41">
        <v>6</v>
      </c>
      <c r="D41">
        <v>5</v>
      </c>
      <c r="E41">
        <v>2</v>
      </c>
      <c r="F41">
        <v>7</v>
      </c>
      <c r="G41">
        <v>5</v>
      </c>
      <c r="H41">
        <v>3</v>
      </c>
      <c r="I41">
        <v>1</v>
      </c>
      <c r="J41">
        <v>9</v>
      </c>
      <c r="K41">
        <v>1</v>
      </c>
      <c r="L41">
        <v>9</v>
      </c>
      <c r="M41">
        <v>1</v>
      </c>
      <c r="N41">
        <v>8</v>
      </c>
      <c r="O41">
        <v>1</v>
      </c>
      <c r="P41">
        <v>9</v>
      </c>
      <c r="Q41">
        <v>5</v>
      </c>
      <c r="R41">
        <v>2</v>
      </c>
      <c r="S41">
        <v>1</v>
      </c>
      <c r="T41">
        <v>8</v>
      </c>
      <c r="U41">
        <v>6</v>
      </c>
      <c r="V41">
        <v>5</v>
      </c>
      <c r="W41">
        <v>5</v>
      </c>
      <c r="X41">
        <v>2</v>
      </c>
      <c r="Y41">
        <v>6</v>
      </c>
      <c r="Z41">
        <v>5</v>
      </c>
      <c r="AA41">
        <v>6</v>
      </c>
      <c r="AB41">
        <v>6</v>
      </c>
      <c r="AC41">
        <v>1</v>
      </c>
      <c r="AD41">
        <v>6</v>
      </c>
      <c r="AE41">
        <v>1</v>
      </c>
      <c r="AF41">
        <v>9</v>
      </c>
      <c r="AG41">
        <v>1</v>
      </c>
      <c r="AH41">
        <v>9</v>
      </c>
      <c r="AI41">
        <v>1</v>
      </c>
      <c r="AJ41">
        <v>9</v>
      </c>
      <c r="AK41">
        <v>1</v>
      </c>
      <c r="AL41">
        <v>9</v>
      </c>
      <c r="AM41">
        <v>6</v>
      </c>
      <c r="AN41">
        <v>6</v>
      </c>
      <c r="AO41">
        <v>1</v>
      </c>
      <c r="AP41">
        <v>9</v>
      </c>
      <c r="AQ41">
        <v>11</v>
      </c>
      <c r="AR41">
        <v>3</v>
      </c>
      <c r="AS41">
        <v>2</v>
      </c>
      <c r="AT41">
        <v>24</v>
      </c>
      <c r="AU41">
        <v>3</v>
      </c>
      <c r="AV41">
        <v>131</v>
      </c>
      <c r="AW41">
        <v>677</v>
      </c>
    </row>
    <row r="42" spans="1:49" x14ac:dyDescent="0.25">
      <c r="A42" t="s">
        <v>204</v>
      </c>
      <c r="B42">
        <v>3</v>
      </c>
      <c r="C42">
        <v>5</v>
      </c>
      <c r="D42">
        <v>4</v>
      </c>
      <c r="E42">
        <v>2</v>
      </c>
      <c r="F42">
        <v>6</v>
      </c>
      <c r="G42">
        <v>5</v>
      </c>
      <c r="H42">
        <v>3</v>
      </c>
      <c r="I42">
        <v>1</v>
      </c>
      <c r="J42">
        <v>9</v>
      </c>
      <c r="K42">
        <v>1</v>
      </c>
      <c r="L42">
        <v>9</v>
      </c>
      <c r="M42">
        <v>1</v>
      </c>
      <c r="N42">
        <v>9</v>
      </c>
      <c r="O42">
        <v>1</v>
      </c>
      <c r="P42">
        <v>9</v>
      </c>
      <c r="Q42">
        <v>5</v>
      </c>
      <c r="R42">
        <v>1</v>
      </c>
      <c r="S42">
        <v>1</v>
      </c>
      <c r="T42">
        <v>9</v>
      </c>
      <c r="U42">
        <v>1</v>
      </c>
      <c r="V42">
        <v>9</v>
      </c>
      <c r="W42">
        <v>1</v>
      </c>
      <c r="X42">
        <v>9</v>
      </c>
      <c r="Y42">
        <v>1</v>
      </c>
      <c r="Z42">
        <v>9</v>
      </c>
      <c r="AA42">
        <v>1</v>
      </c>
      <c r="AB42">
        <v>9</v>
      </c>
      <c r="AC42">
        <v>1</v>
      </c>
      <c r="AD42">
        <v>9</v>
      </c>
      <c r="AE42">
        <v>1</v>
      </c>
      <c r="AF42">
        <v>9</v>
      </c>
      <c r="AG42">
        <v>1</v>
      </c>
      <c r="AH42">
        <v>9</v>
      </c>
      <c r="AI42">
        <v>1</v>
      </c>
      <c r="AJ42">
        <v>9</v>
      </c>
      <c r="AK42">
        <v>1</v>
      </c>
      <c r="AL42">
        <v>9</v>
      </c>
      <c r="AM42">
        <v>1</v>
      </c>
      <c r="AN42">
        <v>9</v>
      </c>
      <c r="AO42">
        <v>1</v>
      </c>
      <c r="AP42">
        <v>9</v>
      </c>
      <c r="AQ42">
        <v>11</v>
      </c>
      <c r="AR42">
        <v>5</v>
      </c>
      <c r="AS42">
        <v>2</v>
      </c>
      <c r="AT42">
        <v>49</v>
      </c>
      <c r="AU42">
        <v>2</v>
      </c>
      <c r="AV42">
        <v>34</v>
      </c>
      <c r="AW42">
        <v>186</v>
      </c>
    </row>
    <row r="43" spans="1:49" x14ac:dyDescent="0.25">
      <c r="A43" t="s">
        <v>205</v>
      </c>
      <c r="B43">
        <v>3</v>
      </c>
      <c r="C43">
        <v>3</v>
      </c>
      <c r="D43">
        <v>5</v>
      </c>
      <c r="E43">
        <v>2</v>
      </c>
      <c r="F43">
        <v>5</v>
      </c>
      <c r="G43">
        <v>5</v>
      </c>
      <c r="H43">
        <v>3</v>
      </c>
      <c r="I43">
        <v>1</v>
      </c>
      <c r="J43">
        <v>9</v>
      </c>
      <c r="K43">
        <v>5</v>
      </c>
      <c r="L43">
        <v>1</v>
      </c>
      <c r="M43">
        <v>1</v>
      </c>
      <c r="N43">
        <v>9</v>
      </c>
      <c r="O43">
        <v>1</v>
      </c>
      <c r="P43">
        <v>9</v>
      </c>
      <c r="Q43">
        <v>6</v>
      </c>
      <c r="R43">
        <v>5</v>
      </c>
      <c r="S43">
        <v>1</v>
      </c>
      <c r="T43">
        <v>9</v>
      </c>
      <c r="U43">
        <v>5</v>
      </c>
      <c r="V43">
        <v>1</v>
      </c>
      <c r="W43">
        <v>1</v>
      </c>
      <c r="X43">
        <v>9</v>
      </c>
      <c r="Y43">
        <v>5</v>
      </c>
      <c r="Z43">
        <v>1</v>
      </c>
      <c r="AA43">
        <v>1</v>
      </c>
      <c r="AB43">
        <v>9</v>
      </c>
      <c r="AC43">
        <v>5</v>
      </c>
      <c r="AD43">
        <v>1</v>
      </c>
      <c r="AE43">
        <v>1</v>
      </c>
      <c r="AF43">
        <v>9</v>
      </c>
      <c r="AG43">
        <v>1</v>
      </c>
      <c r="AH43">
        <v>9</v>
      </c>
      <c r="AI43">
        <v>1</v>
      </c>
      <c r="AJ43">
        <v>9</v>
      </c>
      <c r="AK43">
        <v>1</v>
      </c>
      <c r="AL43">
        <v>9</v>
      </c>
      <c r="AM43">
        <v>6</v>
      </c>
      <c r="AN43">
        <v>5</v>
      </c>
      <c r="AO43">
        <v>1</v>
      </c>
      <c r="AP43">
        <v>9</v>
      </c>
      <c r="AQ43">
        <v>11</v>
      </c>
      <c r="AR43">
        <v>3</v>
      </c>
      <c r="AS43">
        <v>1</v>
      </c>
      <c r="AT43">
        <v>30</v>
      </c>
      <c r="AU43">
        <v>2</v>
      </c>
      <c r="AV43">
        <v>155</v>
      </c>
      <c r="AW43">
        <v>289</v>
      </c>
    </row>
    <row r="44" spans="1:49" x14ac:dyDescent="0.25">
      <c r="A44" t="s">
        <v>206</v>
      </c>
      <c r="B44">
        <v>3</v>
      </c>
      <c r="C44">
        <v>4</v>
      </c>
      <c r="D44">
        <v>4</v>
      </c>
      <c r="E44">
        <v>3</v>
      </c>
      <c r="F44">
        <v>4</v>
      </c>
      <c r="G44">
        <v>4</v>
      </c>
      <c r="H44">
        <v>3</v>
      </c>
      <c r="I44">
        <v>1</v>
      </c>
      <c r="J44">
        <v>9</v>
      </c>
      <c r="K44">
        <v>5</v>
      </c>
      <c r="L44">
        <v>1</v>
      </c>
      <c r="M44">
        <v>1</v>
      </c>
      <c r="N44">
        <v>9</v>
      </c>
      <c r="O44">
        <v>1</v>
      </c>
      <c r="P44">
        <v>9</v>
      </c>
      <c r="Q44">
        <v>5</v>
      </c>
      <c r="R44">
        <v>1</v>
      </c>
      <c r="S44">
        <v>1</v>
      </c>
      <c r="T44">
        <v>2</v>
      </c>
      <c r="U44">
        <v>5</v>
      </c>
      <c r="V44">
        <v>1</v>
      </c>
      <c r="W44">
        <v>5</v>
      </c>
      <c r="X44">
        <v>2</v>
      </c>
      <c r="Y44">
        <v>1</v>
      </c>
      <c r="Z44">
        <v>9</v>
      </c>
      <c r="AA44">
        <v>5</v>
      </c>
      <c r="AB44">
        <v>1</v>
      </c>
      <c r="AC44">
        <v>3</v>
      </c>
      <c r="AD44">
        <v>4</v>
      </c>
      <c r="AE44">
        <v>1</v>
      </c>
      <c r="AF44">
        <v>9</v>
      </c>
      <c r="AG44">
        <v>1</v>
      </c>
      <c r="AH44">
        <v>9</v>
      </c>
      <c r="AI44">
        <v>1</v>
      </c>
      <c r="AJ44">
        <v>9</v>
      </c>
      <c r="AK44">
        <v>1</v>
      </c>
      <c r="AL44">
        <v>1</v>
      </c>
      <c r="AM44">
        <v>1</v>
      </c>
      <c r="AN44">
        <v>1</v>
      </c>
      <c r="AO44">
        <v>1</v>
      </c>
      <c r="AP44">
        <v>8</v>
      </c>
      <c r="AQ44">
        <v>11</v>
      </c>
      <c r="AR44">
        <v>4</v>
      </c>
      <c r="AS44">
        <v>5</v>
      </c>
      <c r="AT44">
        <v>49</v>
      </c>
      <c r="AU44">
        <v>1</v>
      </c>
      <c r="AV44">
        <v>123</v>
      </c>
      <c r="AW44">
        <v>881</v>
      </c>
    </row>
    <row r="45" spans="1:49" x14ac:dyDescent="0.25">
      <c r="A45" t="s">
        <v>207</v>
      </c>
      <c r="B45">
        <v>3</v>
      </c>
      <c r="C45">
        <v>2</v>
      </c>
      <c r="D45">
        <v>4</v>
      </c>
      <c r="E45">
        <v>4</v>
      </c>
      <c r="F45">
        <v>3</v>
      </c>
      <c r="G45">
        <v>4</v>
      </c>
      <c r="H45">
        <v>2</v>
      </c>
      <c r="I45">
        <v>2</v>
      </c>
      <c r="J45">
        <v>7</v>
      </c>
      <c r="K45">
        <v>5</v>
      </c>
      <c r="L45">
        <v>2</v>
      </c>
      <c r="M45">
        <v>5</v>
      </c>
      <c r="N45">
        <v>4</v>
      </c>
      <c r="O45">
        <v>2</v>
      </c>
      <c r="P45">
        <v>8</v>
      </c>
      <c r="Q45">
        <v>4</v>
      </c>
      <c r="R45">
        <v>2</v>
      </c>
      <c r="S45">
        <v>2</v>
      </c>
      <c r="T45">
        <v>7</v>
      </c>
      <c r="U45">
        <v>2</v>
      </c>
      <c r="V45">
        <v>5</v>
      </c>
      <c r="W45">
        <v>2</v>
      </c>
      <c r="X45">
        <v>7</v>
      </c>
      <c r="Y45">
        <v>2</v>
      </c>
      <c r="Z45">
        <v>8</v>
      </c>
      <c r="AA45">
        <v>4</v>
      </c>
      <c r="AB45">
        <v>4</v>
      </c>
      <c r="AC45">
        <v>2</v>
      </c>
      <c r="AD45">
        <v>8</v>
      </c>
      <c r="AE45">
        <v>2</v>
      </c>
      <c r="AF45">
        <v>7</v>
      </c>
      <c r="AG45">
        <v>2</v>
      </c>
      <c r="AH45">
        <v>8</v>
      </c>
      <c r="AI45">
        <v>2</v>
      </c>
      <c r="AJ45">
        <v>9</v>
      </c>
      <c r="AK45">
        <v>6</v>
      </c>
      <c r="AL45">
        <v>6</v>
      </c>
      <c r="AM45">
        <v>2</v>
      </c>
      <c r="AN45">
        <v>7</v>
      </c>
      <c r="AO45">
        <v>2</v>
      </c>
      <c r="AP45">
        <v>6</v>
      </c>
      <c r="AQ45">
        <v>11</v>
      </c>
      <c r="AR45">
        <v>4</v>
      </c>
      <c r="AS45">
        <v>3</v>
      </c>
      <c r="AT45">
        <v>24</v>
      </c>
      <c r="AU45">
        <v>2</v>
      </c>
      <c r="AV45">
        <v>47</v>
      </c>
      <c r="AW45">
        <v>177</v>
      </c>
    </row>
    <row r="46" spans="1:49" x14ac:dyDescent="0.25">
      <c r="A46" t="s">
        <v>208</v>
      </c>
      <c r="B46">
        <v>3</v>
      </c>
      <c r="C46">
        <v>5</v>
      </c>
      <c r="D46">
        <v>3</v>
      </c>
      <c r="E46">
        <v>5</v>
      </c>
      <c r="F46">
        <v>3</v>
      </c>
      <c r="G46">
        <v>5</v>
      </c>
      <c r="H46">
        <v>2</v>
      </c>
      <c r="I46">
        <v>2</v>
      </c>
      <c r="J46">
        <v>9</v>
      </c>
      <c r="K46">
        <v>1</v>
      </c>
      <c r="L46">
        <v>8</v>
      </c>
      <c r="M46">
        <v>1</v>
      </c>
      <c r="N46">
        <v>6</v>
      </c>
      <c r="O46">
        <v>5</v>
      </c>
      <c r="P46">
        <v>1</v>
      </c>
      <c r="Q46">
        <v>1</v>
      </c>
      <c r="R46">
        <v>9</v>
      </c>
      <c r="S46">
        <v>5</v>
      </c>
      <c r="T46">
        <v>5</v>
      </c>
      <c r="U46">
        <v>5</v>
      </c>
      <c r="V46">
        <v>3</v>
      </c>
      <c r="W46">
        <v>4</v>
      </c>
      <c r="X46">
        <v>1</v>
      </c>
      <c r="Y46">
        <v>1</v>
      </c>
      <c r="Z46">
        <v>7</v>
      </c>
      <c r="AA46">
        <v>1</v>
      </c>
      <c r="AB46">
        <v>1</v>
      </c>
      <c r="AC46">
        <v>5</v>
      </c>
      <c r="AD46">
        <v>2</v>
      </c>
      <c r="AE46">
        <v>5</v>
      </c>
      <c r="AF46">
        <v>3</v>
      </c>
      <c r="AG46">
        <v>2</v>
      </c>
      <c r="AH46">
        <v>3</v>
      </c>
      <c r="AI46">
        <v>1</v>
      </c>
      <c r="AJ46">
        <v>6</v>
      </c>
      <c r="AK46">
        <v>5</v>
      </c>
      <c r="AL46">
        <v>1</v>
      </c>
      <c r="AM46">
        <v>5</v>
      </c>
      <c r="AN46">
        <v>2</v>
      </c>
      <c r="AO46">
        <v>1</v>
      </c>
      <c r="AP46">
        <v>2</v>
      </c>
      <c r="AQ46">
        <v>11</v>
      </c>
      <c r="AR46">
        <v>3</v>
      </c>
      <c r="AS46">
        <v>2</v>
      </c>
      <c r="AT46">
        <v>38</v>
      </c>
      <c r="AU46">
        <v>1</v>
      </c>
      <c r="AV46">
        <v>48</v>
      </c>
      <c r="AW46">
        <v>336</v>
      </c>
    </row>
    <row r="47" spans="1:49" x14ac:dyDescent="0.25">
      <c r="A47" t="s">
        <v>224</v>
      </c>
      <c r="B47">
        <v>3</v>
      </c>
      <c r="C47">
        <v>3</v>
      </c>
      <c r="D47">
        <v>5</v>
      </c>
      <c r="E47">
        <v>4</v>
      </c>
      <c r="F47">
        <v>4</v>
      </c>
      <c r="G47">
        <v>5</v>
      </c>
      <c r="H47">
        <v>3</v>
      </c>
      <c r="I47">
        <v>1</v>
      </c>
      <c r="J47">
        <v>9</v>
      </c>
      <c r="K47">
        <v>1</v>
      </c>
      <c r="L47">
        <v>9</v>
      </c>
      <c r="M47">
        <v>1</v>
      </c>
      <c r="N47">
        <v>9</v>
      </c>
      <c r="O47">
        <v>1</v>
      </c>
      <c r="P47">
        <v>9</v>
      </c>
      <c r="Q47">
        <v>5</v>
      </c>
      <c r="R47">
        <v>1</v>
      </c>
      <c r="S47">
        <v>5</v>
      </c>
      <c r="T47">
        <v>1</v>
      </c>
      <c r="U47">
        <v>5</v>
      </c>
      <c r="V47">
        <v>1</v>
      </c>
      <c r="W47">
        <v>5</v>
      </c>
      <c r="X47">
        <v>1</v>
      </c>
      <c r="Y47">
        <v>1</v>
      </c>
      <c r="Z47">
        <v>9</v>
      </c>
      <c r="AA47">
        <v>1</v>
      </c>
      <c r="AB47">
        <v>9</v>
      </c>
      <c r="AC47">
        <v>5</v>
      </c>
      <c r="AD47">
        <v>1</v>
      </c>
      <c r="AE47">
        <v>1</v>
      </c>
      <c r="AF47">
        <v>9</v>
      </c>
      <c r="AG47">
        <v>1</v>
      </c>
      <c r="AH47">
        <v>9</v>
      </c>
      <c r="AI47">
        <v>1</v>
      </c>
      <c r="AJ47">
        <v>9</v>
      </c>
      <c r="AK47">
        <v>1</v>
      </c>
      <c r="AL47">
        <v>9</v>
      </c>
      <c r="AM47">
        <v>1</v>
      </c>
      <c r="AN47">
        <v>9</v>
      </c>
      <c r="AO47">
        <v>1</v>
      </c>
      <c r="AP47">
        <v>9</v>
      </c>
      <c r="AQ47">
        <v>11</v>
      </c>
      <c r="AR47">
        <v>3</v>
      </c>
      <c r="AS47">
        <v>1</v>
      </c>
      <c r="AT47">
        <v>22</v>
      </c>
      <c r="AU47">
        <v>2</v>
      </c>
      <c r="AV47">
        <v>59</v>
      </c>
      <c r="AW47">
        <v>97</v>
      </c>
    </row>
    <row r="48" spans="1:49" x14ac:dyDescent="0.25">
      <c r="A48" t="s">
        <v>225</v>
      </c>
      <c r="B48">
        <v>3</v>
      </c>
      <c r="C48">
        <v>4</v>
      </c>
      <c r="D48">
        <v>5</v>
      </c>
      <c r="E48">
        <v>3</v>
      </c>
      <c r="F48">
        <v>5</v>
      </c>
      <c r="G48">
        <v>5</v>
      </c>
      <c r="H48">
        <v>3</v>
      </c>
      <c r="I48">
        <v>1</v>
      </c>
      <c r="J48">
        <v>9</v>
      </c>
      <c r="K48">
        <v>1</v>
      </c>
      <c r="L48">
        <v>9</v>
      </c>
      <c r="M48">
        <v>1</v>
      </c>
      <c r="N48">
        <v>9</v>
      </c>
      <c r="O48">
        <v>1</v>
      </c>
      <c r="P48">
        <v>9</v>
      </c>
      <c r="Q48">
        <v>1</v>
      </c>
      <c r="R48">
        <v>7</v>
      </c>
      <c r="S48">
        <v>5</v>
      </c>
      <c r="T48">
        <v>1</v>
      </c>
      <c r="U48">
        <v>5</v>
      </c>
      <c r="V48">
        <v>1</v>
      </c>
      <c r="W48">
        <v>5</v>
      </c>
      <c r="X48">
        <v>1</v>
      </c>
      <c r="Y48">
        <v>1</v>
      </c>
      <c r="Z48">
        <v>9</v>
      </c>
      <c r="AA48">
        <v>5</v>
      </c>
      <c r="AB48">
        <v>1</v>
      </c>
      <c r="AC48">
        <v>1</v>
      </c>
      <c r="AD48">
        <v>9</v>
      </c>
      <c r="AE48">
        <v>1</v>
      </c>
      <c r="AF48">
        <v>9</v>
      </c>
      <c r="AG48">
        <v>1</v>
      </c>
      <c r="AH48">
        <v>9</v>
      </c>
      <c r="AI48">
        <v>1</v>
      </c>
      <c r="AJ48">
        <v>9</v>
      </c>
      <c r="AK48">
        <v>1</v>
      </c>
      <c r="AL48">
        <v>9</v>
      </c>
      <c r="AM48">
        <v>1</v>
      </c>
      <c r="AN48">
        <v>9</v>
      </c>
      <c r="AO48">
        <v>1</v>
      </c>
      <c r="AP48">
        <v>9</v>
      </c>
      <c r="AQ48">
        <v>11</v>
      </c>
      <c r="AR48">
        <v>4</v>
      </c>
      <c r="AS48">
        <v>2</v>
      </c>
      <c r="AT48">
        <v>23</v>
      </c>
      <c r="AU48">
        <v>2</v>
      </c>
      <c r="AV48">
        <v>60</v>
      </c>
      <c r="AW48">
        <v>289</v>
      </c>
    </row>
    <row r="49" spans="1:49" x14ac:dyDescent="0.25">
      <c r="A49" t="s">
        <v>226</v>
      </c>
      <c r="B49">
        <v>3</v>
      </c>
      <c r="C49">
        <v>4</v>
      </c>
      <c r="D49">
        <v>3</v>
      </c>
      <c r="E49">
        <v>3</v>
      </c>
      <c r="F49">
        <v>5</v>
      </c>
      <c r="G49">
        <v>5</v>
      </c>
      <c r="H49">
        <v>2</v>
      </c>
      <c r="I49">
        <v>1</v>
      </c>
      <c r="J49">
        <v>9</v>
      </c>
      <c r="K49">
        <v>1</v>
      </c>
      <c r="L49">
        <v>9</v>
      </c>
      <c r="M49">
        <v>1</v>
      </c>
      <c r="N49">
        <v>9</v>
      </c>
      <c r="O49">
        <v>1</v>
      </c>
      <c r="P49">
        <v>9</v>
      </c>
      <c r="Q49">
        <v>5</v>
      </c>
      <c r="R49">
        <v>1</v>
      </c>
      <c r="S49">
        <v>5</v>
      </c>
      <c r="T49">
        <v>1</v>
      </c>
      <c r="U49">
        <v>5</v>
      </c>
      <c r="V49">
        <v>1</v>
      </c>
      <c r="W49">
        <v>1</v>
      </c>
      <c r="X49">
        <v>9</v>
      </c>
      <c r="Y49">
        <v>1</v>
      </c>
      <c r="Z49">
        <v>9</v>
      </c>
      <c r="AA49">
        <v>1</v>
      </c>
      <c r="AB49">
        <v>9</v>
      </c>
      <c r="AC49">
        <v>1</v>
      </c>
      <c r="AD49">
        <v>9</v>
      </c>
      <c r="AE49">
        <v>1</v>
      </c>
      <c r="AF49">
        <v>9</v>
      </c>
      <c r="AG49">
        <v>1</v>
      </c>
      <c r="AH49">
        <v>9</v>
      </c>
      <c r="AI49">
        <v>1</v>
      </c>
      <c r="AJ49">
        <v>9</v>
      </c>
      <c r="AK49">
        <v>5</v>
      </c>
      <c r="AL49">
        <v>1</v>
      </c>
      <c r="AM49">
        <v>5</v>
      </c>
      <c r="AN49">
        <v>1</v>
      </c>
      <c r="AO49">
        <v>5</v>
      </c>
      <c r="AP49">
        <v>1</v>
      </c>
      <c r="AQ49">
        <v>11</v>
      </c>
      <c r="AR49">
        <v>3</v>
      </c>
      <c r="AS49">
        <v>2</v>
      </c>
      <c r="AT49">
        <v>44</v>
      </c>
      <c r="AU49">
        <v>1</v>
      </c>
      <c r="AV49">
        <v>67</v>
      </c>
      <c r="AW49">
        <v>190</v>
      </c>
    </row>
    <row r="50" spans="1:49" x14ac:dyDescent="0.25">
      <c r="A50" t="s">
        <v>227</v>
      </c>
      <c r="B50">
        <v>3</v>
      </c>
      <c r="C50">
        <v>2</v>
      </c>
      <c r="D50">
        <v>5</v>
      </c>
      <c r="E50">
        <v>2</v>
      </c>
      <c r="F50">
        <v>7</v>
      </c>
      <c r="G50">
        <v>5</v>
      </c>
      <c r="H50">
        <v>3</v>
      </c>
      <c r="I50">
        <v>5</v>
      </c>
      <c r="J50">
        <v>1</v>
      </c>
      <c r="K50">
        <v>1</v>
      </c>
      <c r="L50">
        <v>9</v>
      </c>
      <c r="M50">
        <v>1</v>
      </c>
      <c r="N50">
        <v>9</v>
      </c>
      <c r="O50">
        <v>1</v>
      </c>
      <c r="P50">
        <v>9</v>
      </c>
      <c r="Q50">
        <v>1</v>
      </c>
      <c r="R50">
        <v>9</v>
      </c>
      <c r="S50">
        <v>1</v>
      </c>
      <c r="T50">
        <v>9</v>
      </c>
      <c r="U50">
        <v>1</v>
      </c>
      <c r="V50">
        <v>9</v>
      </c>
      <c r="W50">
        <v>5</v>
      </c>
      <c r="X50">
        <v>1</v>
      </c>
      <c r="Y50">
        <v>1</v>
      </c>
      <c r="Z50">
        <v>9</v>
      </c>
      <c r="AA50">
        <v>5</v>
      </c>
      <c r="AB50">
        <v>1</v>
      </c>
      <c r="AC50">
        <v>1</v>
      </c>
      <c r="AD50">
        <v>9</v>
      </c>
      <c r="AE50">
        <v>1</v>
      </c>
      <c r="AF50">
        <v>9</v>
      </c>
      <c r="AG50">
        <v>1</v>
      </c>
      <c r="AH50">
        <v>9</v>
      </c>
      <c r="AI50">
        <v>1</v>
      </c>
      <c r="AJ50">
        <v>9</v>
      </c>
      <c r="AK50">
        <v>1</v>
      </c>
      <c r="AL50">
        <v>9</v>
      </c>
      <c r="AM50">
        <v>1</v>
      </c>
      <c r="AN50">
        <v>9</v>
      </c>
      <c r="AO50">
        <v>1</v>
      </c>
      <c r="AP50">
        <v>9</v>
      </c>
      <c r="AQ50">
        <v>11</v>
      </c>
      <c r="AR50">
        <v>4</v>
      </c>
      <c r="AS50">
        <v>2</v>
      </c>
      <c r="AT50">
        <v>37</v>
      </c>
      <c r="AU50">
        <v>1</v>
      </c>
      <c r="AV50">
        <v>69</v>
      </c>
      <c r="AW50">
        <v>193</v>
      </c>
    </row>
    <row r="51" spans="1:49" x14ac:dyDescent="0.25">
      <c r="A51" t="s">
        <v>228</v>
      </c>
      <c r="B51">
        <v>3</v>
      </c>
      <c r="C51">
        <v>3</v>
      </c>
      <c r="D51">
        <v>5</v>
      </c>
      <c r="E51">
        <v>4</v>
      </c>
      <c r="F51">
        <v>3</v>
      </c>
      <c r="G51">
        <v>5</v>
      </c>
      <c r="H51">
        <v>2</v>
      </c>
      <c r="I51">
        <v>1</v>
      </c>
      <c r="J51">
        <v>9</v>
      </c>
      <c r="K51">
        <v>6</v>
      </c>
      <c r="L51">
        <v>9</v>
      </c>
      <c r="M51">
        <v>1</v>
      </c>
      <c r="N51">
        <v>9</v>
      </c>
      <c r="O51">
        <v>1</v>
      </c>
      <c r="P51">
        <v>9</v>
      </c>
      <c r="Q51">
        <v>5</v>
      </c>
      <c r="R51">
        <v>1</v>
      </c>
      <c r="S51">
        <v>1</v>
      </c>
      <c r="T51">
        <v>9</v>
      </c>
      <c r="U51">
        <v>5</v>
      </c>
      <c r="V51">
        <v>1</v>
      </c>
      <c r="W51">
        <v>5</v>
      </c>
      <c r="X51">
        <v>1</v>
      </c>
      <c r="Y51">
        <v>1</v>
      </c>
      <c r="Z51">
        <v>9</v>
      </c>
      <c r="AA51">
        <v>6</v>
      </c>
      <c r="AB51">
        <v>5</v>
      </c>
      <c r="AC51">
        <v>1</v>
      </c>
      <c r="AD51">
        <v>9</v>
      </c>
      <c r="AE51">
        <v>1</v>
      </c>
      <c r="AF51">
        <v>9</v>
      </c>
      <c r="AG51">
        <v>1</v>
      </c>
      <c r="AH51">
        <v>9</v>
      </c>
      <c r="AI51">
        <v>1</v>
      </c>
      <c r="AJ51">
        <v>9</v>
      </c>
      <c r="AK51">
        <v>1</v>
      </c>
      <c r="AL51">
        <v>9</v>
      </c>
      <c r="AM51">
        <v>1</v>
      </c>
      <c r="AN51">
        <v>9</v>
      </c>
      <c r="AO51">
        <v>1</v>
      </c>
      <c r="AP51">
        <v>9</v>
      </c>
      <c r="AQ51">
        <v>11</v>
      </c>
      <c r="AR51">
        <v>4</v>
      </c>
      <c r="AS51">
        <v>1</v>
      </c>
      <c r="AT51">
        <v>25</v>
      </c>
      <c r="AU51">
        <v>3</v>
      </c>
      <c r="AV51">
        <v>70</v>
      </c>
      <c r="AW51">
        <v>853</v>
      </c>
    </row>
    <row r="52" spans="1:49" x14ac:dyDescent="0.25">
      <c r="A52" t="s">
        <v>229</v>
      </c>
      <c r="B52">
        <v>3</v>
      </c>
      <c r="C52">
        <v>5</v>
      </c>
      <c r="D52">
        <v>5</v>
      </c>
      <c r="E52">
        <v>3</v>
      </c>
      <c r="F52">
        <v>5</v>
      </c>
      <c r="G52">
        <v>5</v>
      </c>
      <c r="H52">
        <v>5</v>
      </c>
      <c r="I52">
        <v>1</v>
      </c>
      <c r="J52">
        <v>9</v>
      </c>
      <c r="K52">
        <v>3</v>
      </c>
      <c r="L52">
        <v>6</v>
      </c>
      <c r="M52">
        <v>1</v>
      </c>
      <c r="N52">
        <v>9</v>
      </c>
      <c r="O52">
        <v>5</v>
      </c>
      <c r="P52">
        <v>1</v>
      </c>
      <c r="Q52">
        <v>5</v>
      </c>
      <c r="R52">
        <v>1</v>
      </c>
      <c r="S52">
        <v>3</v>
      </c>
      <c r="T52">
        <v>5</v>
      </c>
      <c r="U52">
        <v>5</v>
      </c>
      <c r="V52">
        <v>1</v>
      </c>
      <c r="W52">
        <v>5</v>
      </c>
      <c r="X52">
        <v>1</v>
      </c>
      <c r="Y52">
        <v>5</v>
      </c>
      <c r="Z52">
        <v>1</v>
      </c>
      <c r="AA52">
        <v>1</v>
      </c>
      <c r="AB52">
        <v>9</v>
      </c>
      <c r="AC52">
        <v>5</v>
      </c>
      <c r="AD52">
        <v>1</v>
      </c>
      <c r="AE52">
        <v>1</v>
      </c>
      <c r="AF52">
        <v>9</v>
      </c>
      <c r="AG52">
        <v>1</v>
      </c>
      <c r="AH52">
        <v>9</v>
      </c>
      <c r="AI52">
        <v>1</v>
      </c>
      <c r="AJ52">
        <v>9</v>
      </c>
      <c r="AK52">
        <v>1</v>
      </c>
      <c r="AL52">
        <v>9</v>
      </c>
      <c r="AM52">
        <v>5</v>
      </c>
      <c r="AN52">
        <v>1</v>
      </c>
      <c r="AO52">
        <v>5</v>
      </c>
      <c r="AP52">
        <v>1</v>
      </c>
      <c r="AQ52">
        <v>11</v>
      </c>
      <c r="AR52">
        <v>4</v>
      </c>
      <c r="AS52">
        <v>2</v>
      </c>
      <c r="AT52">
        <v>23</v>
      </c>
      <c r="AU52">
        <v>2</v>
      </c>
      <c r="AV52">
        <v>37</v>
      </c>
      <c r="AW52">
        <v>290</v>
      </c>
    </row>
    <row r="53" spans="1:49" x14ac:dyDescent="0.25">
      <c r="A53" t="s">
        <v>230</v>
      </c>
      <c r="B53">
        <v>3</v>
      </c>
      <c r="C53">
        <v>3</v>
      </c>
      <c r="D53">
        <v>7</v>
      </c>
      <c r="E53">
        <v>5</v>
      </c>
      <c r="F53">
        <v>2</v>
      </c>
      <c r="G53">
        <v>5</v>
      </c>
      <c r="H53">
        <v>1</v>
      </c>
      <c r="I53">
        <v>1</v>
      </c>
      <c r="J53">
        <v>9</v>
      </c>
      <c r="K53">
        <v>1</v>
      </c>
      <c r="L53">
        <v>9</v>
      </c>
      <c r="M53">
        <v>1</v>
      </c>
      <c r="N53">
        <v>9</v>
      </c>
      <c r="O53">
        <v>1</v>
      </c>
      <c r="P53">
        <v>9</v>
      </c>
      <c r="Q53">
        <v>1</v>
      </c>
      <c r="R53">
        <v>9</v>
      </c>
      <c r="S53">
        <v>1</v>
      </c>
      <c r="T53">
        <v>9</v>
      </c>
      <c r="U53">
        <v>1</v>
      </c>
      <c r="V53">
        <v>9</v>
      </c>
      <c r="W53">
        <v>5</v>
      </c>
      <c r="X53">
        <v>1</v>
      </c>
      <c r="Y53">
        <v>1</v>
      </c>
      <c r="Z53">
        <v>9</v>
      </c>
      <c r="AA53">
        <v>1</v>
      </c>
      <c r="AB53">
        <v>9</v>
      </c>
      <c r="AC53">
        <v>5</v>
      </c>
      <c r="AD53">
        <v>1</v>
      </c>
      <c r="AE53">
        <v>1</v>
      </c>
      <c r="AF53">
        <v>9</v>
      </c>
      <c r="AG53">
        <v>1</v>
      </c>
      <c r="AH53">
        <v>9</v>
      </c>
      <c r="AI53">
        <v>1</v>
      </c>
      <c r="AJ53">
        <v>9</v>
      </c>
      <c r="AK53">
        <v>1</v>
      </c>
      <c r="AL53">
        <v>9</v>
      </c>
      <c r="AM53">
        <v>1</v>
      </c>
      <c r="AN53">
        <v>9</v>
      </c>
      <c r="AO53">
        <v>1</v>
      </c>
      <c r="AP53">
        <v>9</v>
      </c>
      <c r="AQ53">
        <v>11</v>
      </c>
      <c r="AR53">
        <v>4</v>
      </c>
      <c r="AS53">
        <v>1</v>
      </c>
      <c r="AT53">
        <v>27</v>
      </c>
      <c r="AU53">
        <v>2</v>
      </c>
      <c r="AV53">
        <v>80</v>
      </c>
      <c r="AW53">
        <v>630</v>
      </c>
    </row>
    <row r="54" spans="1:49" x14ac:dyDescent="0.25">
      <c r="A54" t="s">
        <v>231</v>
      </c>
      <c r="B54">
        <v>3</v>
      </c>
      <c r="C54">
        <v>3</v>
      </c>
      <c r="D54">
        <v>4</v>
      </c>
      <c r="E54">
        <v>2</v>
      </c>
      <c r="F54">
        <v>1</v>
      </c>
      <c r="G54">
        <v>5</v>
      </c>
      <c r="H54">
        <v>3</v>
      </c>
      <c r="I54">
        <v>1</v>
      </c>
      <c r="J54">
        <v>5</v>
      </c>
      <c r="K54">
        <v>5</v>
      </c>
      <c r="L54">
        <v>1</v>
      </c>
      <c r="M54">
        <v>1</v>
      </c>
      <c r="N54">
        <v>5</v>
      </c>
      <c r="O54">
        <v>5</v>
      </c>
      <c r="P54">
        <v>1</v>
      </c>
      <c r="Q54">
        <v>5</v>
      </c>
      <c r="R54">
        <v>2</v>
      </c>
      <c r="S54">
        <v>5</v>
      </c>
      <c r="T54">
        <v>5</v>
      </c>
      <c r="U54">
        <v>6</v>
      </c>
      <c r="V54">
        <v>5</v>
      </c>
      <c r="W54">
        <v>1</v>
      </c>
      <c r="X54">
        <v>5</v>
      </c>
      <c r="Y54">
        <v>2</v>
      </c>
      <c r="Z54">
        <v>5</v>
      </c>
      <c r="AA54">
        <v>4</v>
      </c>
      <c r="AB54">
        <v>2</v>
      </c>
      <c r="AC54">
        <v>5</v>
      </c>
      <c r="AD54">
        <v>7</v>
      </c>
      <c r="AE54">
        <v>1</v>
      </c>
      <c r="AF54">
        <v>5</v>
      </c>
      <c r="AG54">
        <v>3</v>
      </c>
      <c r="AH54">
        <v>5</v>
      </c>
      <c r="AI54">
        <v>5</v>
      </c>
      <c r="AJ54">
        <v>3</v>
      </c>
      <c r="AK54">
        <v>1</v>
      </c>
      <c r="AL54">
        <v>8</v>
      </c>
      <c r="AM54">
        <v>5</v>
      </c>
      <c r="AN54">
        <v>1</v>
      </c>
      <c r="AO54">
        <v>5</v>
      </c>
      <c r="AP54">
        <v>5</v>
      </c>
      <c r="AQ54">
        <v>11</v>
      </c>
      <c r="AR54">
        <v>4</v>
      </c>
      <c r="AS54">
        <v>4</v>
      </c>
      <c r="AT54">
        <v>30</v>
      </c>
      <c r="AU54">
        <v>1</v>
      </c>
      <c r="AV54">
        <v>86</v>
      </c>
      <c r="AW54">
        <v>831</v>
      </c>
    </row>
    <row r="55" spans="1:49" x14ac:dyDescent="0.25">
      <c r="A55" t="s">
        <v>244</v>
      </c>
      <c r="B55">
        <v>3</v>
      </c>
      <c r="C55">
        <v>3</v>
      </c>
      <c r="D55">
        <v>5</v>
      </c>
      <c r="E55">
        <v>1</v>
      </c>
      <c r="F55">
        <v>6</v>
      </c>
      <c r="G55">
        <v>5</v>
      </c>
      <c r="H55">
        <v>2</v>
      </c>
      <c r="I55">
        <v>1</v>
      </c>
      <c r="J55">
        <v>8</v>
      </c>
      <c r="K55">
        <v>5</v>
      </c>
      <c r="L55">
        <v>1</v>
      </c>
      <c r="M55">
        <v>1</v>
      </c>
      <c r="N55">
        <v>8</v>
      </c>
      <c r="O55">
        <v>3</v>
      </c>
      <c r="P55">
        <v>6</v>
      </c>
      <c r="Q55">
        <v>5</v>
      </c>
      <c r="R55">
        <v>1</v>
      </c>
      <c r="S55">
        <v>5</v>
      </c>
      <c r="T55">
        <v>1</v>
      </c>
      <c r="U55">
        <v>5</v>
      </c>
      <c r="V55">
        <v>2</v>
      </c>
      <c r="W55">
        <v>4</v>
      </c>
      <c r="X55">
        <v>3</v>
      </c>
      <c r="Y55">
        <v>2</v>
      </c>
      <c r="Z55">
        <v>7</v>
      </c>
      <c r="AA55">
        <v>1</v>
      </c>
      <c r="AB55">
        <v>9</v>
      </c>
      <c r="AC55">
        <v>3</v>
      </c>
      <c r="AD55">
        <v>5</v>
      </c>
      <c r="AE55">
        <v>1</v>
      </c>
      <c r="AF55">
        <v>8</v>
      </c>
      <c r="AG55">
        <v>1</v>
      </c>
      <c r="AH55">
        <v>8</v>
      </c>
      <c r="AI55">
        <v>1</v>
      </c>
      <c r="AJ55">
        <v>9</v>
      </c>
      <c r="AK55">
        <v>2</v>
      </c>
      <c r="AL55">
        <v>6</v>
      </c>
      <c r="AM55">
        <v>5</v>
      </c>
      <c r="AN55">
        <v>1</v>
      </c>
      <c r="AO55">
        <v>1</v>
      </c>
      <c r="AP55">
        <v>8</v>
      </c>
      <c r="AQ55">
        <v>11</v>
      </c>
      <c r="AR55">
        <v>4</v>
      </c>
      <c r="AS55">
        <v>7</v>
      </c>
      <c r="AT55">
        <v>33</v>
      </c>
      <c r="AU55">
        <v>1</v>
      </c>
      <c r="AV55">
        <v>105</v>
      </c>
      <c r="AW55">
        <v>345</v>
      </c>
    </row>
    <row r="56" spans="1:49" x14ac:dyDescent="0.25">
      <c r="A56" t="s">
        <v>245</v>
      </c>
      <c r="B56">
        <v>3</v>
      </c>
      <c r="C56">
        <v>3</v>
      </c>
      <c r="D56">
        <v>5</v>
      </c>
      <c r="E56">
        <v>2</v>
      </c>
      <c r="F56">
        <v>8</v>
      </c>
      <c r="G56">
        <v>5</v>
      </c>
      <c r="H56">
        <v>3</v>
      </c>
      <c r="I56">
        <v>1</v>
      </c>
      <c r="J56">
        <v>9</v>
      </c>
      <c r="K56">
        <v>1</v>
      </c>
      <c r="L56">
        <v>9</v>
      </c>
      <c r="M56">
        <v>1</v>
      </c>
      <c r="N56">
        <v>9</v>
      </c>
      <c r="O56">
        <v>1</v>
      </c>
      <c r="P56">
        <v>9</v>
      </c>
      <c r="Q56">
        <v>5</v>
      </c>
      <c r="R56">
        <v>1</v>
      </c>
      <c r="S56">
        <v>1</v>
      </c>
      <c r="T56">
        <v>9</v>
      </c>
      <c r="U56">
        <v>5</v>
      </c>
      <c r="V56">
        <v>1</v>
      </c>
      <c r="W56">
        <v>1</v>
      </c>
      <c r="X56">
        <v>9</v>
      </c>
      <c r="Y56">
        <v>1</v>
      </c>
      <c r="Z56">
        <v>9</v>
      </c>
      <c r="AA56">
        <v>1</v>
      </c>
      <c r="AB56">
        <v>9</v>
      </c>
      <c r="AC56">
        <v>1</v>
      </c>
      <c r="AD56">
        <v>9</v>
      </c>
      <c r="AE56">
        <v>1</v>
      </c>
      <c r="AF56">
        <v>9</v>
      </c>
      <c r="AG56">
        <v>1</v>
      </c>
      <c r="AH56">
        <v>9</v>
      </c>
      <c r="AI56">
        <v>1</v>
      </c>
      <c r="AJ56">
        <v>9</v>
      </c>
      <c r="AK56">
        <v>1</v>
      </c>
      <c r="AL56">
        <v>9</v>
      </c>
      <c r="AM56">
        <v>1</v>
      </c>
      <c r="AN56">
        <v>9</v>
      </c>
      <c r="AO56">
        <v>1</v>
      </c>
      <c r="AP56">
        <v>9</v>
      </c>
      <c r="AQ56">
        <v>11</v>
      </c>
      <c r="AR56">
        <v>4</v>
      </c>
      <c r="AS56">
        <v>2</v>
      </c>
      <c r="AT56">
        <v>46</v>
      </c>
      <c r="AU56">
        <v>2</v>
      </c>
      <c r="AV56">
        <v>94</v>
      </c>
      <c r="AW56">
        <v>187</v>
      </c>
    </row>
    <row r="57" spans="1:49" x14ac:dyDescent="0.25">
      <c r="A57" t="s">
        <v>246</v>
      </c>
      <c r="B57">
        <v>3</v>
      </c>
      <c r="C57">
        <v>5</v>
      </c>
      <c r="D57">
        <v>7</v>
      </c>
      <c r="E57">
        <v>3</v>
      </c>
      <c r="F57">
        <v>6</v>
      </c>
      <c r="G57">
        <v>5</v>
      </c>
      <c r="H57">
        <v>8</v>
      </c>
      <c r="I57">
        <v>1</v>
      </c>
      <c r="J57">
        <v>9</v>
      </c>
      <c r="K57">
        <v>1</v>
      </c>
      <c r="L57">
        <v>9</v>
      </c>
      <c r="M57">
        <v>5</v>
      </c>
      <c r="N57">
        <v>1</v>
      </c>
      <c r="O57">
        <v>1</v>
      </c>
      <c r="P57">
        <v>9</v>
      </c>
      <c r="Q57">
        <v>5</v>
      </c>
      <c r="R57">
        <v>1</v>
      </c>
      <c r="S57">
        <v>5</v>
      </c>
      <c r="T57">
        <v>9</v>
      </c>
      <c r="U57">
        <v>5</v>
      </c>
      <c r="V57">
        <v>1</v>
      </c>
      <c r="W57">
        <v>5</v>
      </c>
      <c r="X57">
        <v>1</v>
      </c>
      <c r="Y57">
        <v>1</v>
      </c>
      <c r="Z57">
        <v>9</v>
      </c>
      <c r="AA57">
        <v>5</v>
      </c>
      <c r="AB57">
        <v>1</v>
      </c>
      <c r="AC57">
        <v>1</v>
      </c>
      <c r="AD57">
        <v>9</v>
      </c>
      <c r="AE57">
        <v>1</v>
      </c>
      <c r="AF57">
        <v>9</v>
      </c>
      <c r="AG57">
        <v>1</v>
      </c>
      <c r="AH57">
        <v>9</v>
      </c>
      <c r="AI57">
        <v>1</v>
      </c>
      <c r="AJ57">
        <v>9</v>
      </c>
      <c r="AK57">
        <v>1</v>
      </c>
      <c r="AL57">
        <v>9</v>
      </c>
      <c r="AM57">
        <v>5</v>
      </c>
      <c r="AN57">
        <v>1</v>
      </c>
      <c r="AO57">
        <v>1</v>
      </c>
      <c r="AP57">
        <v>9</v>
      </c>
      <c r="AQ57">
        <v>11</v>
      </c>
      <c r="AR57">
        <v>4</v>
      </c>
      <c r="AS57">
        <v>4</v>
      </c>
      <c r="AT57">
        <v>24</v>
      </c>
      <c r="AU57">
        <v>1</v>
      </c>
      <c r="AV57">
        <v>122</v>
      </c>
      <c r="AW57">
        <v>384</v>
      </c>
    </row>
    <row r="58" spans="1:49" x14ac:dyDescent="0.25">
      <c r="A58" t="s">
        <v>247</v>
      </c>
      <c r="B58">
        <v>3</v>
      </c>
      <c r="C58">
        <v>4</v>
      </c>
      <c r="D58">
        <v>4</v>
      </c>
      <c r="E58">
        <v>2</v>
      </c>
      <c r="F58">
        <v>6</v>
      </c>
      <c r="G58">
        <v>5</v>
      </c>
      <c r="H58">
        <v>3</v>
      </c>
      <c r="I58">
        <v>1</v>
      </c>
      <c r="J58">
        <v>9</v>
      </c>
      <c r="K58">
        <v>5</v>
      </c>
      <c r="L58">
        <v>1</v>
      </c>
      <c r="M58">
        <v>1</v>
      </c>
      <c r="N58">
        <v>9</v>
      </c>
      <c r="O58">
        <v>1</v>
      </c>
      <c r="P58">
        <v>9</v>
      </c>
      <c r="Q58">
        <v>5</v>
      </c>
      <c r="R58">
        <v>1</v>
      </c>
      <c r="S58">
        <v>6</v>
      </c>
      <c r="T58">
        <v>5</v>
      </c>
      <c r="U58">
        <v>5</v>
      </c>
      <c r="V58">
        <v>1</v>
      </c>
      <c r="W58">
        <v>5</v>
      </c>
      <c r="X58">
        <v>1</v>
      </c>
      <c r="Y58">
        <v>1</v>
      </c>
      <c r="Z58">
        <v>9</v>
      </c>
      <c r="AA58">
        <v>1</v>
      </c>
      <c r="AB58">
        <v>9</v>
      </c>
      <c r="AC58">
        <v>1</v>
      </c>
      <c r="AD58">
        <v>9</v>
      </c>
      <c r="AE58">
        <v>1</v>
      </c>
      <c r="AF58">
        <v>9</v>
      </c>
      <c r="AG58">
        <v>1</v>
      </c>
      <c r="AH58">
        <v>9</v>
      </c>
      <c r="AI58">
        <v>1</v>
      </c>
      <c r="AJ58">
        <v>9</v>
      </c>
      <c r="AK58">
        <v>1</v>
      </c>
      <c r="AL58">
        <v>9</v>
      </c>
      <c r="AM58">
        <v>1</v>
      </c>
      <c r="AN58">
        <v>9</v>
      </c>
      <c r="AO58">
        <v>1</v>
      </c>
      <c r="AP58">
        <v>9</v>
      </c>
      <c r="AQ58">
        <v>11</v>
      </c>
      <c r="AR58">
        <v>3</v>
      </c>
      <c r="AS58">
        <v>2</v>
      </c>
      <c r="AT58">
        <v>36</v>
      </c>
      <c r="AU58">
        <v>1</v>
      </c>
      <c r="AV58">
        <v>141</v>
      </c>
      <c r="AW58">
        <v>323</v>
      </c>
    </row>
    <row r="59" spans="1:49" x14ac:dyDescent="0.25">
      <c r="A59" t="s">
        <v>248</v>
      </c>
      <c r="B59">
        <v>3</v>
      </c>
      <c r="C59">
        <v>4</v>
      </c>
      <c r="D59">
        <v>4</v>
      </c>
      <c r="E59">
        <v>3</v>
      </c>
      <c r="F59">
        <v>5</v>
      </c>
      <c r="G59">
        <v>5</v>
      </c>
      <c r="H59">
        <v>2</v>
      </c>
      <c r="I59">
        <v>1</v>
      </c>
      <c r="J59">
        <v>9</v>
      </c>
      <c r="K59">
        <v>1</v>
      </c>
      <c r="L59">
        <v>9</v>
      </c>
      <c r="M59">
        <v>1</v>
      </c>
      <c r="N59">
        <v>9</v>
      </c>
      <c r="O59">
        <v>1</v>
      </c>
      <c r="P59">
        <v>9</v>
      </c>
      <c r="Q59">
        <v>6</v>
      </c>
      <c r="R59">
        <v>5</v>
      </c>
      <c r="S59">
        <v>5</v>
      </c>
      <c r="T59">
        <v>1</v>
      </c>
      <c r="U59">
        <v>5</v>
      </c>
      <c r="V59">
        <v>1</v>
      </c>
      <c r="W59">
        <v>5</v>
      </c>
      <c r="X59">
        <v>1</v>
      </c>
      <c r="Y59">
        <v>1</v>
      </c>
      <c r="Z59">
        <v>9</v>
      </c>
      <c r="AA59">
        <v>1</v>
      </c>
      <c r="AB59">
        <v>9</v>
      </c>
      <c r="AC59">
        <v>1</v>
      </c>
      <c r="AD59">
        <v>9</v>
      </c>
      <c r="AE59">
        <v>1</v>
      </c>
      <c r="AF59">
        <v>9</v>
      </c>
      <c r="AG59">
        <v>1</v>
      </c>
      <c r="AH59">
        <v>9</v>
      </c>
      <c r="AI59">
        <v>1</v>
      </c>
      <c r="AJ59">
        <v>9</v>
      </c>
      <c r="AK59">
        <v>1</v>
      </c>
      <c r="AL59">
        <v>9</v>
      </c>
      <c r="AM59">
        <v>1</v>
      </c>
      <c r="AN59">
        <v>9</v>
      </c>
      <c r="AO59">
        <v>1</v>
      </c>
      <c r="AP59">
        <v>9</v>
      </c>
      <c r="AQ59">
        <v>11</v>
      </c>
      <c r="AR59">
        <v>4</v>
      </c>
      <c r="AS59">
        <v>2</v>
      </c>
      <c r="AT59">
        <v>31</v>
      </c>
      <c r="AU59">
        <v>1</v>
      </c>
      <c r="AV59">
        <v>64</v>
      </c>
      <c r="AW59">
        <v>680</v>
      </c>
    </row>
    <row r="60" spans="1:49" x14ac:dyDescent="0.25">
      <c r="A60" t="s">
        <v>249</v>
      </c>
      <c r="B60">
        <v>3</v>
      </c>
      <c r="C60">
        <v>3</v>
      </c>
      <c r="D60">
        <v>4</v>
      </c>
      <c r="E60">
        <v>5</v>
      </c>
      <c r="F60">
        <v>4</v>
      </c>
      <c r="G60">
        <v>5</v>
      </c>
      <c r="H60">
        <v>4</v>
      </c>
      <c r="I60">
        <v>1</v>
      </c>
      <c r="J60">
        <v>9</v>
      </c>
      <c r="K60">
        <v>1</v>
      </c>
      <c r="L60">
        <v>9</v>
      </c>
      <c r="M60">
        <v>1</v>
      </c>
      <c r="N60">
        <v>9</v>
      </c>
      <c r="O60">
        <v>1</v>
      </c>
      <c r="P60">
        <v>9</v>
      </c>
      <c r="Q60">
        <v>1</v>
      </c>
      <c r="R60">
        <v>9</v>
      </c>
      <c r="S60">
        <v>5</v>
      </c>
      <c r="T60">
        <v>1</v>
      </c>
      <c r="U60">
        <v>5</v>
      </c>
      <c r="V60">
        <v>1</v>
      </c>
      <c r="W60">
        <v>1</v>
      </c>
      <c r="X60">
        <v>9</v>
      </c>
      <c r="Y60">
        <v>1</v>
      </c>
      <c r="Z60">
        <v>9</v>
      </c>
      <c r="AA60">
        <v>1</v>
      </c>
      <c r="AB60">
        <v>9</v>
      </c>
      <c r="AC60">
        <v>1</v>
      </c>
      <c r="AD60">
        <v>9</v>
      </c>
      <c r="AE60">
        <v>5</v>
      </c>
      <c r="AF60">
        <v>1</v>
      </c>
      <c r="AG60">
        <v>5</v>
      </c>
      <c r="AH60">
        <v>1</v>
      </c>
      <c r="AI60">
        <v>1</v>
      </c>
      <c r="AJ60">
        <v>9</v>
      </c>
      <c r="AK60">
        <v>5</v>
      </c>
      <c r="AL60">
        <v>1</v>
      </c>
      <c r="AM60">
        <v>1</v>
      </c>
      <c r="AN60">
        <v>7</v>
      </c>
      <c r="AO60">
        <v>5</v>
      </c>
      <c r="AP60">
        <v>1</v>
      </c>
      <c r="AQ60">
        <v>11</v>
      </c>
      <c r="AR60">
        <v>3</v>
      </c>
      <c r="AS60">
        <v>4</v>
      </c>
      <c r="AT60">
        <v>32</v>
      </c>
      <c r="AU60">
        <v>1</v>
      </c>
      <c r="AV60">
        <v>145</v>
      </c>
      <c r="AW60">
        <v>461</v>
      </c>
    </row>
    <row r="61" spans="1:49" x14ac:dyDescent="0.25">
      <c r="A61" t="s">
        <v>258</v>
      </c>
      <c r="B61">
        <v>3</v>
      </c>
      <c r="C61">
        <v>3</v>
      </c>
      <c r="D61">
        <v>6</v>
      </c>
      <c r="E61">
        <v>4</v>
      </c>
      <c r="F61">
        <v>3</v>
      </c>
      <c r="G61">
        <v>5</v>
      </c>
      <c r="H61">
        <v>3</v>
      </c>
      <c r="I61">
        <v>6</v>
      </c>
      <c r="J61">
        <v>5</v>
      </c>
      <c r="K61">
        <v>1</v>
      </c>
      <c r="L61">
        <v>9</v>
      </c>
      <c r="M61">
        <v>1</v>
      </c>
      <c r="N61">
        <v>9</v>
      </c>
      <c r="O61">
        <v>1</v>
      </c>
      <c r="P61">
        <v>9</v>
      </c>
      <c r="Q61">
        <v>6</v>
      </c>
      <c r="R61">
        <v>5</v>
      </c>
      <c r="S61">
        <v>1</v>
      </c>
      <c r="T61">
        <v>9</v>
      </c>
      <c r="U61">
        <v>5</v>
      </c>
      <c r="V61">
        <v>1</v>
      </c>
      <c r="W61">
        <v>6</v>
      </c>
      <c r="X61">
        <v>5</v>
      </c>
      <c r="Y61">
        <v>1</v>
      </c>
      <c r="Z61">
        <v>9</v>
      </c>
      <c r="AA61">
        <v>1</v>
      </c>
      <c r="AB61">
        <v>9</v>
      </c>
      <c r="AC61">
        <v>1</v>
      </c>
      <c r="AD61">
        <v>9</v>
      </c>
      <c r="AE61">
        <v>6</v>
      </c>
      <c r="AF61">
        <v>5</v>
      </c>
      <c r="AG61">
        <v>1</v>
      </c>
      <c r="AH61">
        <v>9</v>
      </c>
      <c r="AI61">
        <v>1</v>
      </c>
      <c r="AJ61">
        <v>9</v>
      </c>
      <c r="AK61">
        <v>1</v>
      </c>
      <c r="AL61">
        <v>9</v>
      </c>
      <c r="AM61">
        <v>1</v>
      </c>
      <c r="AN61">
        <v>9</v>
      </c>
      <c r="AO61">
        <v>1</v>
      </c>
      <c r="AP61">
        <v>9</v>
      </c>
      <c r="AQ61">
        <v>11</v>
      </c>
      <c r="AR61">
        <v>4</v>
      </c>
      <c r="AS61">
        <v>3</v>
      </c>
      <c r="AT61">
        <v>31</v>
      </c>
      <c r="AU61">
        <v>2</v>
      </c>
      <c r="AV61">
        <v>145</v>
      </c>
      <c r="AW61">
        <v>544</v>
      </c>
    </row>
    <row r="62" spans="1:49" x14ac:dyDescent="0.25">
      <c r="A62" t="s">
        <v>259</v>
      </c>
      <c r="B62">
        <v>3</v>
      </c>
      <c r="C62">
        <v>3</v>
      </c>
      <c r="D62">
        <v>6</v>
      </c>
      <c r="E62">
        <v>2</v>
      </c>
      <c r="F62">
        <v>6</v>
      </c>
      <c r="G62">
        <v>4</v>
      </c>
      <c r="H62">
        <v>4</v>
      </c>
      <c r="I62">
        <v>1</v>
      </c>
      <c r="J62">
        <v>9</v>
      </c>
      <c r="K62">
        <v>1</v>
      </c>
      <c r="L62">
        <v>9</v>
      </c>
      <c r="M62">
        <v>1</v>
      </c>
      <c r="N62">
        <v>9</v>
      </c>
      <c r="O62">
        <v>1</v>
      </c>
      <c r="P62">
        <v>9</v>
      </c>
      <c r="Q62">
        <v>5</v>
      </c>
      <c r="R62">
        <v>1</v>
      </c>
      <c r="S62">
        <v>5</v>
      </c>
      <c r="T62">
        <v>1</v>
      </c>
      <c r="U62">
        <v>5</v>
      </c>
      <c r="V62">
        <v>1</v>
      </c>
      <c r="W62">
        <v>5</v>
      </c>
      <c r="X62">
        <v>1</v>
      </c>
      <c r="Y62">
        <v>1</v>
      </c>
      <c r="Z62">
        <v>9</v>
      </c>
      <c r="AA62">
        <v>6</v>
      </c>
      <c r="AB62">
        <v>5</v>
      </c>
      <c r="AC62">
        <v>1</v>
      </c>
      <c r="AD62">
        <v>9</v>
      </c>
      <c r="AE62">
        <v>1</v>
      </c>
      <c r="AF62">
        <v>9</v>
      </c>
      <c r="AG62">
        <v>1</v>
      </c>
      <c r="AH62">
        <v>9</v>
      </c>
      <c r="AI62">
        <v>1</v>
      </c>
      <c r="AJ62">
        <v>9</v>
      </c>
      <c r="AK62">
        <v>1</v>
      </c>
      <c r="AL62">
        <v>9</v>
      </c>
      <c r="AM62">
        <v>1</v>
      </c>
      <c r="AN62">
        <v>9</v>
      </c>
      <c r="AO62">
        <v>1</v>
      </c>
      <c r="AP62">
        <v>9</v>
      </c>
      <c r="AQ62">
        <v>11</v>
      </c>
      <c r="AR62">
        <v>4</v>
      </c>
      <c r="AS62">
        <v>2</v>
      </c>
      <c r="AT62">
        <v>24</v>
      </c>
      <c r="AU62">
        <v>2</v>
      </c>
      <c r="AV62">
        <v>96</v>
      </c>
      <c r="AW62">
        <v>1089</v>
      </c>
    </row>
    <row r="64" spans="1:49" x14ac:dyDescent="0.25">
      <c r="A64" t="s">
        <v>169</v>
      </c>
      <c r="B64">
        <v>3</v>
      </c>
      <c r="C64">
        <v>3</v>
      </c>
      <c r="D64">
        <v>4</v>
      </c>
      <c r="E64">
        <v>2</v>
      </c>
      <c r="F64">
        <v>6</v>
      </c>
      <c r="G64">
        <v>5</v>
      </c>
      <c r="H64">
        <v>2</v>
      </c>
      <c r="I64">
        <v>1</v>
      </c>
      <c r="J64">
        <v>9</v>
      </c>
      <c r="K64">
        <v>1</v>
      </c>
      <c r="L64">
        <v>9</v>
      </c>
      <c r="M64">
        <v>1</v>
      </c>
      <c r="N64">
        <v>9</v>
      </c>
      <c r="O64">
        <v>1</v>
      </c>
      <c r="P64">
        <v>9</v>
      </c>
      <c r="Q64">
        <v>1</v>
      </c>
      <c r="R64">
        <v>9</v>
      </c>
      <c r="S64">
        <v>5</v>
      </c>
      <c r="T64">
        <v>1</v>
      </c>
      <c r="U64">
        <v>5</v>
      </c>
      <c r="V64">
        <v>1</v>
      </c>
      <c r="W64">
        <v>1</v>
      </c>
      <c r="X64">
        <v>9</v>
      </c>
      <c r="Y64">
        <v>1</v>
      </c>
      <c r="Z64">
        <v>9</v>
      </c>
      <c r="AA64">
        <v>5</v>
      </c>
      <c r="AB64">
        <v>1</v>
      </c>
      <c r="AC64">
        <v>1</v>
      </c>
      <c r="AD64">
        <v>9</v>
      </c>
      <c r="AE64">
        <v>1</v>
      </c>
      <c r="AF64">
        <v>9</v>
      </c>
      <c r="AG64">
        <v>1</v>
      </c>
      <c r="AH64">
        <v>9</v>
      </c>
      <c r="AI64">
        <v>1</v>
      </c>
      <c r="AJ64">
        <v>9</v>
      </c>
      <c r="AK64">
        <v>1</v>
      </c>
      <c r="AL64">
        <v>9</v>
      </c>
      <c r="AM64">
        <v>1</v>
      </c>
      <c r="AN64">
        <v>9</v>
      </c>
      <c r="AO64">
        <v>1</v>
      </c>
      <c r="AP64">
        <v>9</v>
      </c>
      <c r="AQ64">
        <v>11</v>
      </c>
      <c r="AR64">
        <v>3</v>
      </c>
      <c r="AS64">
        <v>2</v>
      </c>
      <c r="AT64">
        <v>20</v>
      </c>
      <c r="AU64">
        <v>1</v>
      </c>
      <c r="AV64">
        <v>39</v>
      </c>
      <c r="AW64">
        <v>291</v>
      </c>
    </row>
    <row r="65" spans="1:49" x14ac:dyDescent="0.25">
      <c r="A65" t="s">
        <v>170</v>
      </c>
      <c r="B65">
        <v>3</v>
      </c>
      <c r="C65">
        <v>4</v>
      </c>
      <c r="D65">
        <v>4</v>
      </c>
      <c r="E65">
        <v>4</v>
      </c>
      <c r="F65">
        <v>3</v>
      </c>
      <c r="G65">
        <v>5</v>
      </c>
      <c r="H65">
        <v>1</v>
      </c>
      <c r="I65">
        <v>1</v>
      </c>
      <c r="J65">
        <v>9</v>
      </c>
      <c r="K65">
        <v>1</v>
      </c>
      <c r="L65">
        <v>9</v>
      </c>
      <c r="M65">
        <v>1</v>
      </c>
      <c r="N65">
        <v>9</v>
      </c>
      <c r="O65">
        <v>1</v>
      </c>
      <c r="P65">
        <v>9</v>
      </c>
      <c r="Q65">
        <v>5</v>
      </c>
      <c r="R65">
        <v>1</v>
      </c>
      <c r="S65">
        <v>5</v>
      </c>
      <c r="T65">
        <v>1</v>
      </c>
      <c r="U65">
        <v>5</v>
      </c>
      <c r="V65">
        <v>1</v>
      </c>
      <c r="W65">
        <v>5</v>
      </c>
      <c r="X65">
        <v>1</v>
      </c>
      <c r="Y65">
        <v>1</v>
      </c>
      <c r="Z65">
        <v>9</v>
      </c>
      <c r="AA65">
        <v>1</v>
      </c>
      <c r="AB65">
        <v>9</v>
      </c>
      <c r="AC65">
        <v>1</v>
      </c>
      <c r="AD65">
        <v>9</v>
      </c>
      <c r="AE65">
        <v>1</v>
      </c>
      <c r="AF65">
        <v>9</v>
      </c>
      <c r="AG65">
        <v>1</v>
      </c>
      <c r="AH65">
        <v>9</v>
      </c>
      <c r="AI65">
        <v>1</v>
      </c>
      <c r="AJ65">
        <v>9</v>
      </c>
      <c r="AK65">
        <v>1</v>
      </c>
      <c r="AL65">
        <v>9</v>
      </c>
      <c r="AM65">
        <v>1</v>
      </c>
      <c r="AN65">
        <v>9</v>
      </c>
      <c r="AO65">
        <v>1</v>
      </c>
      <c r="AP65">
        <v>9</v>
      </c>
      <c r="AQ65">
        <v>11</v>
      </c>
      <c r="AR65">
        <v>5</v>
      </c>
      <c r="AS65">
        <v>2</v>
      </c>
      <c r="AT65">
        <v>25</v>
      </c>
      <c r="AU65">
        <v>1</v>
      </c>
      <c r="AV65">
        <v>42</v>
      </c>
      <c r="AW65">
        <v>399</v>
      </c>
    </row>
    <row r="66" spans="1:49" x14ac:dyDescent="0.25">
      <c r="A66" t="s">
        <v>171</v>
      </c>
      <c r="B66">
        <v>3</v>
      </c>
      <c r="C66">
        <v>3</v>
      </c>
      <c r="D66">
        <v>4</v>
      </c>
      <c r="E66">
        <v>2</v>
      </c>
      <c r="F66">
        <v>9</v>
      </c>
      <c r="G66">
        <v>5</v>
      </c>
      <c r="H66">
        <v>1</v>
      </c>
      <c r="I66">
        <v>5</v>
      </c>
      <c r="J66">
        <v>1</v>
      </c>
      <c r="K66">
        <v>5</v>
      </c>
      <c r="L66">
        <v>7</v>
      </c>
      <c r="M66">
        <v>5</v>
      </c>
      <c r="N66">
        <v>3</v>
      </c>
      <c r="O66">
        <v>5</v>
      </c>
      <c r="P66">
        <v>7</v>
      </c>
      <c r="Q66">
        <v>1</v>
      </c>
      <c r="R66">
        <v>6</v>
      </c>
      <c r="S66">
        <v>1</v>
      </c>
      <c r="T66">
        <v>5</v>
      </c>
      <c r="U66">
        <v>1</v>
      </c>
      <c r="V66">
        <v>5</v>
      </c>
      <c r="W66">
        <v>5</v>
      </c>
      <c r="X66">
        <v>7</v>
      </c>
      <c r="Y66">
        <v>1</v>
      </c>
      <c r="Z66">
        <v>6</v>
      </c>
      <c r="AA66">
        <v>1</v>
      </c>
      <c r="AB66">
        <v>9</v>
      </c>
      <c r="AC66">
        <v>5</v>
      </c>
      <c r="AD66">
        <v>3</v>
      </c>
      <c r="AE66">
        <v>1</v>
      </c>
      <c r="AF66">
        <v>5</v>
      </c>
      <c r="AG66">
        <v>1</v>
      </c>
      <c r="AH66">
        <v>7</v>
      </c>
      <c r="AI66">
        <v>5</v>
      </c>
      <c r="AJ66">
        <v>4</v>
      </c>
      <c r="AK66">
        <v>5</v>
      </c>
      <c r="AL66">
        <v>6</v>
      </c>
      <c r="AM66">
        <v>5</v>
      </c>
      <c r="AN66">
        <v>6</v>
      </c>
      <c r="AO66">
        <v>1</v>
      </c>
      <c r="AP66">
        <v>3</v>
      </c>
      <c r="AQ66">
        <v>11</v>
      </c>
      <c r="AR66">
        <v>4</v>
      </c>
      <c r="AS66">
        <v>4</v>
      </c>
      <c r="AT66">
        <v>43</v>
      </c>
      <c r="AU66">
        <v>2</v>
      </c>
      <c r="AV66">
        <v>50</v>
      </c>
      <c r="AW66">
        <v>124</v>
      </c>
    </row>
    <row r="67" spans="1:49" x14ac:dyDescent="0.25">
      <c r="A67" t="s">
        <v>186</v>
      </c>
      <c r="B67">
        <v>3</v>
      </c>
      <c r="C67">
        <v>4</v>
      </c>
      <c r="D67">
        <v>3</v>
      </c>
      <c r="E67">
        <v>3</v>
      </c>
      <c r="F67">
        <v>7</v>
      </c>
      <c r="G67">
        <v>4</v>
      </c>
      <c r="H67">
        <v>1</v>
      </c>
      <c r="I67">
        <v>1</v>
      </c>
      <c r="J67">
        <v>9</v>
      </c>
      <c r="K67">
        <v>1</v>
      </c>
      <c r="L67">
        <v>9</v>
      </c>
      <c r="M67">
        <v>1</v>
      </c>
      <c r="N67">
        <v>9</v>
      </c>
      <c r="O67">
        <v>1</v>
      </c>
      <c r="P67">
        <v>9</v>
      </c>
      <c r="Q67">
        <v>1</v>
      </c>
      <c r="R67">
        <v>9</v>
      </c>
      <c r="S67">
        <v>1</v>
      </c>
      <c r="T67">
        <v>9</v>
      </c>
      <c r="U67">
        <v>1</v>
      </c>
      <c r="V67">
        <v>9</v>
      </c>
      <c r="W67">
        <v>5</v>
      </c>
      <c r="X67">
        <v>1</v>
      </c>
      <c r="Y67">
        <v>5</v>
      </c>
      <c r="Z67">
        <v>1</v>
      </c>
      <c r="AA67">
        <v>1</v>
      </c>
      <c r="AB67">
        <v>9</v>
      </c>
      <c r="AC67">
        <v>1</v>
      </c>
      <c r="AD67">
        <v>9</v>
      </c>
      <c r="AE67">
        <v>1</v>
      </c>
      <c r="AF67">
        <v>9</v>
      </c>
      <c r="AG67">
        <v>1</v>
      </c>
      <c r="AH67">
        <v>9</v>
      </c>
      <c r="AI67">
        <v>1</v>
      </c>
      <c r="AJ67">
        <v>9</v>
      </c>
      <c r="AK67">
        <v>1</v>
      </c>
      <c r="AL67">
        <v>9</v>
      </c>
      <c r="AM67">
        <v>1</v>
      </c>
      <c r="AN67">
        <v>9</v>
      </c>
      <c r="AO67">
        <v>1</v>
      </c>
      <c r="AP67">
        <v>9</v>
      </c>
      <c r="AQ67">
        <v>11</v>
      </c>
      <c r="AR67">
        <v>4</v>
      </c>
      <c r="AS67">
        <v>4</v>
      </c>
      <c r="AT67">
        <v>31</v>
      </c>
      <c r="AU67">
        <v>2</v>
      </c>
      <c r="AV67">
        <v>65</v>
      </c>
      <c r="AW67">
        <v>428</v>
      </c>
    </row>
    <row r="68" spans="1:49" x14ac:dyDescent="0.25">
      <c r="A68" t="s">
        <v>187</v>
      </c>
      <c r="B68">
        <v>3</v>
      </c>
      <c r="C68">
        <v>5</v>
      </c>
      <c r="D68">
        <v>2</v>
      </c>
      <c r="E68">
        <v>5</v>
      </c>
      <c r="F68">
        <v>2</v>
      </c>
      <c r="G68">
        <v>5</v>
      </c>
      <c r="H68">
        <v>1</v>
      </c>
      <c r="I68">
        <v>1</v>
      </c>
      <c r="J68">
        <v>9</v>
      </c>
      <c r="K68">
        <v>5</v>
      </c>
      <c r="L68">
        <v>1</v>
      </c>
      <c r="M68">
        <v>1</v>
      </c>
      <c r="N68">
        <v>9</v>
      </c>
      <c r="O68">
        <v>1</v>
      </c>
      <c r="P68">
        <v>9</v>
      </c>
      <c r="Q68">
        <v>5</v>
      </c>
      <c r="R68">
        <v>1</v>
      </c>
      <c r="S68">
        <v>6</v>
      </c>
      <c r="T68">
        <v>5</v>
      </c>
      <c r="U68">
        <v>5</v>
      </c>
      <c r="V68">
        <v>2</v>
      </c>
      <c r="W68">
        <v>5</v>
      </c>
      <c r="X68">
        <v>1</v>
      </c>
      <c r="Y68">
        <v>1</v>
      </c>
      <c r="Z68">
        <v>9</v>
      </c>
      <c r="AA68">
        <v>1</v>
      </c>
      <c r="AB68">
        <v>8</v>
      </c>
      <c r="AC68">
        <v>1</v>
      </c>
      <c r="AD68">
        <v>9</v>
      </c>
      <c r="AE68">
        <v>1</v>
      </c>
      <c r="AF68">
        <v>8</v>
      </c>
      <c r="AG68">
        <v>1</v>
      </c>
      <c r="AH68">
        <v>9</v>
      </c>
      <c r="AI68">
        <v>1</v>
      </c>
      <c r="AJ68">
        <v>9</v>
      </c>
      <c r="AK68">
        <v>5</v>
      </c>
      <c r="AL68">
        <v>9</v>
      </c>
      <c r="AM68">
        <v>1</v>
      </c>
      <c r="AN68">
        <v>9</v>
      </c>
      <c r="AO68">
        <v>1</v>
      </c>
      <c r="AP68">
        <v>8</v>
      </c>
      <c r="AQ68">
        <v>11</v>
      </c>
      <c r="AR68">
        <v>3</v>
      </c>
      <c r="AS68">
        <v>4</v>
      </c>
      <c r="AT68">
        <v>35</v>
      </c>
      <c r="AU68">
        <v>1</v>
      </c>
      <c r="AV68">
        <v>62</v>
      </c>
      <c r="AW68">
        <v>409</v>
      </c>
    </row>
    <row r="69" spans="1:49" x14ac:dyDescent="0.25">
      <c r="A69" t="s">
        <v>188</v>
      </c>
      <c r="B69">
        <v>3</v>
      </c>
      <c r="C69">
        <v>5</v>
      </c>
      <c r="D69">
        <v>4</v>
      </c>
      <c r="E69">
        <v>4</v>
      </c>
      <c r="F69">
        <v>5</v>
      </c>
      <c r="G69">
        <v>5</v>
      </c>
      <c r="H69">
        <v>3</v>
      </c>
      <c r="I69">
        <v>1</v>
      </c>
      <c r="J69">
        <v>9</v>
      </c>
      <c r="K69">
        <v>1</v>
      </c>
      <c r="L69">
        <v>9</v>
      </c>
      <c r="M69">
        <v>1</v>
      </c>
      <c r="N69">
        <v>9</v>
      </c>
      <c r="O69">
        <v>1</v>
      </c>
      <c r="P69">
        <v>9</v>
      </c>
      <c r="Q69">
        <v>1</v>
      </c>
      <c r="R69">
        <v>9</v>
      </c>
      <c r="S69">
        <v>1</v>
      </c>
      <c r="T69">
        <v>9</v>
      </c>
      <c r="U69">
        <v>5</v>
      </c>
      <c r="V69">
        <v>1</v>
      </c>
      <c r="W69">
        <v>1</v>
      </c>
      <c r="X69">
        <v>9</v>
      </c>
      <c r="Y69">
        <v>1</v>
      </c>
      <c r="Z69">
        <v>9</v>
      </c>
      <c r="AA69">
        <v>1</v>
      </c>
      <c r="AB69">
        <v>9</v>
      </c>
      <c r="AC69">
        <v>1</v>
      </c>
      <c r="AD69">
        <v>9</v>
      </c>
      <c r="AE69">
        <v>1</v>
      </c>
      <c r="AF69">
        <v>9</v>
      </c>
      <c r="AG69">
        <v>1</v>
      </c>
      <c r="AH69">
        <v>9</v>
      </c>
      <c r="AI69">
        <v>1</v>
      </c>
      <c r="AJ69">
        <v>9</v>
      </c>
      <c r="AK69">
        <v>1</v>
      </c>
      <c r="AL69">
        <v>9</v>
      </c>
      <c r="AM69">
        <v>1</v>
      </c>
      <c r="AN69">
        <v>9</v>
      </c>
      <c r="AO69">
        <v>1</v>
      </c>
      <c r="AP69">
        <v>9</v>
      </c>
      <c r="AQ69">
        <v>11</v>
      </c>
      <c r="AR69">
        <v>3</v>
      </c>
      <c r="AS69">
        <v>3</v>
      </c>
      <c r="AT69">
        <v>34</v>
      </c>
      <c r="AU69">
        <v>2</v>
      </c>
      <c r="AV69">
        <v>72</v>
      </c>
      <c r="AW69">
        <v>241</v>
      </c>
    </row>
    <row r="70" spans="1:49" x14ac:dyDescent="0.25">
      <c r="A70" t="s">
        <v>189</v>
      </c>
      <c r="B70">
        <v>3</v>
      </c>
      <c r="C70">
        <v>3</v>
      </c>
      <c r="D70">
        <v>4</v>
      </c>
      <c r="E70">
        <v>4</v>
      </c>
      <c r="F70">
        <v>3</v>
      </c>
      <c r="G70">
        <v>5</v>
      </c>
      <c r="H70">
        <v>2</v>
      </c>
      <c r="I70">
        <v>1</v>
      </c>
      <c r="J70">
        <v>9</v>
      </c>
      <c r="K70">
        <v>1</v>
      </c>
      <c r="L70">
        <v>9</v>
      </c>
      <c r="M70">
        <v>1</v>
      </c>
      <c r="N70">
        <v>8</v>
      </c>
      <c r="O70">
        <v>1</v>
      </c>
      <c r="P70">
        <v>9</v>
      </c>
      <c r="Q70">
        <v>1</v>
      </c>
      <c r="R70">
        <v>8</v>
      </c>
      <c r="S70">
        <v>5</v>
      </c>
      <c r="T70">
        <v>2</v>
      </c>
      <c r="U70">
        <v>5</v>
      </c>
      <c r="V70">
        <v>1</v>
      </c>
      <c r="W70">
        <v>5</v>
      </c>
      <c r="X70">
        <v>2</v>
      </c>
      <c r="Y70">
        <v>1</v>
      </c>
      <c r="Z70">
        <v>9</v>
      </c>
      <c r="AA70">
        <v>1</v>
      </c>
      <c r="AB70">
        <v>9</v>
      </c>
      <c r="AC70">
        <v>5</v>
      </c>
      <c r="AD70">
        <v>2</v>
      </c>
      <c r="AE70">
        <v>5</v>
      </c>
      <c r="AF70">
        <v>2</v>
      </c>
      <c r="AG70">
        <v>1</v>
      </c>
      <c r="AH70">
        <v>8</v>
      </c>
      <c r="AI70">
        <v>1</v>
      </c>
      <c r="AJ70">
        <v>9</v>
      </c>
      <c r="AK70">
        <v>1</v>
      </c>
      <c r="AL70">
        <v>8</v>
      </c>
      <c r="AM70">
        <v>1</v>
      </c>
      <c r="AN70">
        <v>8</v>
      </c>
      <c r="AO70">
        <v>1</v>
      </c>
      <c r="AP70">
        <v>8</v>
      </c>
      <c r="AQ70">
        <v>11</v>
      </c>
      <c r="AR70">
        <v>4</v>
      </c>
      <c r="AS70">
        <v>4</v>
      </c>
      <c r="AT70">
        <v>22</v>
      </c>
      <c r="AU70">
        <v>1</v>
      </c>
      <c r="AV70">
        <v>64</v>
      </c>
      <c r="AW70">
        <v>404</v>
      </c>
    </row>
    <row r="71" spans="1:49" x14ac:dyDescent="0.25">
      <c r="A71" t="s">
        <v>190</v>
      </c>
      <c r="B71">
        <v>3</v>
      </c>
      <c r="C71">
        <v>5</v>
      </c>
      <c r="D71">
        <v>5</v>
      </c>
      <c r="E71">
        <v>1</v>
      </c>
      <c r="F71">
        <v>8</v>
      </c>
      <c r="G71">
        <v>4</v>
      </c>
      <c r="H71">
        <v>3</v>
      </c>
      <c r="I71">
        <v>1</v>
      </c>
      <c r="J71">
        <v>9</v>
      </c>
      <c r="K71">
        <v>5</v>
      </c>
      <c r="L71">
        <v>1</v>
      </c>
      <c r="M71">
        <v>1</v>
      </c>
      <c r="N71">
        <v>1</v>
      </c>
      <c r="O71">
        <v>1</v>
      </c>
      <c r="P71">
        <v>9</v>
      </c>
      <c r="Q71">
        <v>1</v>
      </c>
      <c r="R71">
        <v>9</v>
      </c>
      <c r="S71">
        <v>5</v>
      </c>
      <c r="T71">
        <v>1</v>
      </c>
      <c r="U71">
        <v>1</v>
      </c>
      <c r="V71">
        <v>9</v>
      </c>
      <c r="W71">
        <v>5</v>
      </c>
      <c r="X71">
        <v>1</v>
      </c>
      <c r="Y71">
        <v>1</v>
      </c>
      <c r="Z71">
        <v>5</v>
      </c>
      <c r="AA71">
        <v>1</v>
      </c>
      <c r="AB71">
        <v>9</v>
      </c>
      <c r="AC71">
        <v>5</v>
      </c>
      <c r="AD71">
        <v>1</v>
      </c>
      <c r="AE71">
        <v>5</v>
      </c>
      <c r="AF71">
        <v>1</v>
      </c>
      <c r="AG71">
        <v>1</v>
      </c>
      <c r="AH71">
        <v>9</v>
      </c>
      <c r="AI71">
        <v>1</v>
      </c>
      <c r="AJ71">
        <v>9</v>
      </c>
      <c r="AK71">
        <v>1</v>
      </c>
      <c r="AL71">
        <v>5</v>
      </c>
      <c r="AM71">
        <v>1</v>
      </c>
      <c r="AN71">
        <v>9</v>
      </c>
      <c r="AO71">
        <v>5</v>
      </c>
      <c r="AP71">
        <v>1</v>
      </c>
      <c r="AQ71">
        <v>11</v>
      </c>
      <c r="AR71">
        <v>4</v>
      </c>
      <c r="AS71">
        <v>2</v>
      </c>
      <c r="AT71">
        <v>27</v>
      </c>
      <c r="AU71">
        <v>2</v>
      </c>
      <c r="AV71">
        <v>100</v>
      </c>
      <c r="AW71">
        <v>255</v>
      </c>
    </row>
    <row r="72" spans="1:49" x14ac:dyDescent="0.25">
      <c r="A72" t="s">
        <v>193</v>
      </c>
      <c r="B72">
        <v>3</v>
      </c>
      <c r="C72">
        <v>5</v>
      </c>
      <c r="D72">
        <v>1</v>
      </c>
      <c r="E72">
        <v>4</v>
      </c>
      <c r="F72">
        <v>3</v>
      </c>
      <c r="G72">
        <v>4</v>
      </c>
      <c r="H72">
        <v>3</v>
      </c>
      <c r="I72">
        <v>4</v>
      </c>
      <c r="J72">
        <v>3</v>
      </c>
      <c r="K72">
        <v>1</v>
      </c>
      <c r="L72">
        <v>2</v>
      </c>
      <c r="M72">
        <v>5</v>
      </c>
      <c r="N72">
        <v>1</v>
      </c>
      <c r="O72">
        <v>4</v>
      </c>
      <c r="P72">
        <v>3</v>
      </c>
      <c r="Q72">
        <v>5</v>
      </c>
      <c r="R72">
        <v>4</v>
      </c>
      <c r="S72">
        <v>1</v>
      </c>
      <c r="T72">
        <v>3</v>
      </c>
      <c r="U72">
        <v>3</v>
      </c>
      <c r="V72">
        <v>2</v>
      </c>
      <c r="W72">
        <v>5</v>
      </c>
      <c r="X72">
        <v>2</v>
      </c>
      <c r="Y72">
        <v>5</v>
      </c>
      <c r="Z72">
        <v>3</v>
      </c>
      <c r="AA72">
        <v>3</v>
      </c>
      <c r="AB72">
        <v>3</v>
      </c>
      <c r="AC72">
        <v>1</v>
      </c>
      <c r="AD72">
        <v>3</v>
      </c>
      <c r="AE72">
        <v>5</v>
      </c>
      <c r="AF72">
        <v>4</v>
      </c>
      <c r="AG72">
        <v>4</v>
      </c>
      <c r="AH72">
        <v>3</v>
      </c>
      <c r="AI72">
        <v>4</v>
      </c>
      <c r="AJ72">
        <v>4</v>
      </c>
      <c r="AK72">
        <v>1</v>
      </c>
      <c r="AL72">
        <v>2</v>
      </c>
      <c r="AM72">
        <v>1</v>
      </c>
      <c r="AN72">
        <v>4</v>
      </c>
      <c r="AO72">
        <v>4</v>
      </c>
      <c r="AP72">
        <v>2</v>
      </c>
      <c r="AQ72">
        <v>11</v>
      </c>
      <c r="AR72">
        <v>4</v>
      </c>
      <c r="AS72">
        <v>1</v>
      </c>
      <c r="AT72">
        <v>36</v>
      </c>
      <c r="AU72">
        <v>1</v>
      </c>
      <c r="AV72">
        <v>113</v>
      </c>
      <c r="AW72">
        <v>177</v>
      </c>
    </row>
    <row r="73" spans="1:49" x14ac:dyDescent="0.25">
      <c r="A73" t="s">
        <v>195</v>
      </c>
      <c r="B73">
        <v>3</v>
      </c>
      <c r="C73">
        <v>3</v>
      </c>
      <c r="D73">
        <v>3</v>
      </c>
      <c r="E73">
        <v>4</v>
      </c>
      <c r="F73">
        <v>3</v>
      </c>
      <c r="G73">
        <v>5</v>
      </c>
      <c r="H73">
        <v>3</v>
      </c>
      <c r="I73">
        <v>5</v>
      </c>
      <c r="J73">
        <v>9</v>
      </c>
      <c r="K73">
        <v>1</v>
      </c>
      <c r="L73">
        <v>9</v>
      </c>
      <c r="M73">
        <v>1</v>
      </c>
      <c r="N73">
        <v>9</v>
      </c>
      <c r="O73">
        <v>5</v>
      </c>
      <c r="P73">
        <v>3</v>
      </c>
      <c r="Q73">
        <v>5</v>
      </c>
      <c r="R73">
        <v>1</v>
      </c>
      <c r="S73">
        <v>5</v>
      </c>
      <c r="T73">
        <v>1</v>
      </c>
      <c r="U73">
        <v>5</v>
      </c>
      <c r="V73">
        <v>1</v>
      </c>
      <c r="W73">
        <v>5</v>
      </c>
      <c r="X73">
        <v>5</v>
      </c>
      <c r="Y73">
        <v>1</v>
      </c>
      <c r="Z73">
        <v>9</v>
      </c>
      <c r="AA73">
        <v>1</v>
      </c>
      <c r="AB73">
        <v>8</v>
      </c>
      <c r="AC73">
        <v>1</v>
      </c>
      <c r="AD73">
        <v>9</v>
      </c>
      <c r="AE73">
        <v>1</v>
      </c>
      <c r="AF73">
        <v>9</v>
      </c>
      <c r="AG73">
        <v>1</v>
      </c>
      <c r="AH73">
        <v>9</v>
      </c>
      <c r="AI73">
        <v>1</v>
      </c>
      <c r="AJ73">
        <v>9</v>
      </c>
      <c r="AK73">
        <v>1</v>
      </c>
      <c r="AL73">
        <v>9</v>
      </c>
      <c r="AM73">
        <v>1</v>
      </c>
      <c r="AN73">
        <v>5</v>
      </c>
      <c r="AO73">
        <v>1</v>
      </c>
      <c r="AP73">
        <v>9</v>
      </c>
      <c r="AQ73">
        <v>11</v>
      </c>
      <c r="AR73">
        <v>3</v>
      </c>
      <c r="AS73">
        <v>1</v>
      </c>
      <c r="AT73">
        <v>34</v>
      </c>
      <c r="AU73">
        <v>2</v>
      </c>
      <c r="AV73">
        <v>126</v>
      </c>
      <c r="AW73">
        <v>557</v>
      </c>
    </row>
    <row r="74" spans="1:49" x14ac:dyDescent="0.25">
      <c r="A74" t="s">
        <v>196</v>
      </c>
      <c r="B74">
        <v>3</v>
      </c>
      <c r="C74">
        <v>5</v>
      </c>
      <c r="D74">
        <v>4</v>
      </c>
      <c r="E74">
        <v>6</v>
      </c>
      <c r="F74">
        <v>5</v>
      </c>
      <c r="G74">
        <v>5</v>
      </c>
      <c r="H74">
        <v>3</v>
      </c>
      <c r="I74">
        <v>1</v>
      </c>
      <c r="J74">
        <v>9</v>
      </c>
      <c r="K74">
        <v>1</v>
      </c>
      <c r="L74">
        <v>9</v>
      </c>
      <c r="M74">
        <v>1</v>
      </c>
      <c r="N74">
        <v>9</v>
      </c>
      <c r="O74">
        <v>1</v>
      </c>
      <c r="P74">
        <v>9</v>
      </c>
      <c r="Q74">
        <v>6</v>
      </c>
      <c r="R74">
        <v>5</v>
      </c>
      <c r="S74">
        <v>6</v>
      </c>
      <c r="T74">
        <v>5</v>
      </c>
      <c r="U74">
        <v>5</v>
      </c>
      <c r="V74">
        <v>1</v>
      </c>
      <c r="W74">
        <v>1</v>
      </c>
      <c r="X74">
        <v>9</v>
      </c>
      <c r="Y74">
        <v>1</v>
      </c>
      <c r="Z74">
        <v>9</v>
      </c>
      <c r="AA74">
        <v>5</v>
      </c>
      <c r="AB74">
        <v>1</v>
      </c>
      <c r="AC74">
        <v>1</v>
      </c>
      <c r="AD74">
        <v>9</v>
      </c>
      <c r="AE74">
        <v>1</v>
      </c>
      <c r="AF74">
        <v>9</v>
      </c>
      <c r="AG74">
        <v>1</v>
      </c>
      <c r="AH74">
        <v>9</v>
      </c>
      <c r="AI74">
        <v>1</v>
      </c>
      <c r="AJ74">
        <v>9</v>
      </c>
      <c r="AK74">
        <v>6</v>
      </c>
      <c r="AL74">
        <v>5</v>
      </c>
      <c r="AM74">
        <v>1</v>
      </c>
      <c r="AN74">
        <v>9</v>
      </c>
      <c r="AO74">
        <v>1</v>
      </c>
      <c r="AP74">
        <v>9</v>
      </c>
      <c r="AQ74">
        <v>11</v>
      </c>
      <c r="AR74">
        <v>4</v>
      </c>
      <c r="AS74">
        <v>3</v>
      </c>
      <c r="AT74">
        <v>29</v>
      </c>
      <c r="AU74">
        <v>2</v>
      </c>
      <c r="AV74">
        <v>146</v>
      </c>
      <c r="AW74">
        <v>194</v>
      </c>
    </row>
    <row r="75" spans="1:49" x14ac:dyDescent="0.25">
      <c r="A75" t="s">
        <v>198</v>
      </c>
      <c r="B75">
        <v>3</v>
      </c>
      <c r="C75">
        <v>6</v>
      </c>
      <c r="D75">
        <v>5</v>
      </c>
      <c r="E75">
        <v>2</v>
      </c>
      <c r="F75">
        <v>7</v>
      </c>
      <c r="G75">
        <v>5</v>
      </c>
      <c r="H75">
        <v>3</v>
      </c>
      <c r="I75">
        <v>1</v>
      </c>
      <c r="J75">
        <v>9</v>
      </c>
      <c r="K75">
        <v>1</v>
      </c>
      <c r="L75">
        <v>9</v>
      </c>
      <c r="M75">
        <v>1</v>
      </c>
      <c r="N75">
        <v>8</v>
      </c>
      <c r="O75">
        <v>1</v>
      </c>
      <c r="P75">
        <v>9</v>
      </c>
      <c r="Q75">
        <v>5</v>
      </c>
      <c r="R75">
        <v>2</v>
      </c>
      <c r="S75">
        <v>1</v>
      </c>
      <c r="T75">
        <v>8</v>
      </c>
      <c r="U75">
        <v>6</v>
      </c>
      <c r="V75">
        <v>5</v>
      </c>
      <c r="W75">
        <v>5</v>
      </c>
      <c r="X75">
        <v>2</v>
      </c>
      <c r="Y75">
        <v>6</v>
      </c>
      <c r="Z75">
        <v>5</v>
      </c>
      <c r="AA75">
        <v>6</v>
      </c>
      <c r="AB75">
        <v>6</v>
      </c>
      <c r="AC75">
        <v>1</v>
      </c>
      <c r="AD75">
        <v>6</v>
      </c>
      <c r="AE75">
        <v>1</v>
      </c>
      <c r="AF75">
        <v>9</v>
      </c>
      <c r="AG75">
        <v>1</v>
      </c>
      <c r="AH75">
        <v>9</v>
      </c>
      <c r="AI75">
        <v>1</v>
      </c>
      <c r="AJ75">
        <v>9</v>
      </c>
      <c r="AK75">
        <v>1</v>
      </c>
      <c r="AL75">
        <v>9</v>
      </c>
      <c r="AM75">
        <v>6</v>
      </c>
      <c r="AN75">
        <v>6</v>
      </c>
      <c r="AO75">
        <v>1</v>
      </c>
      <c r="AP75">
        <v>9</v>
      </c>
      <c r="AQ75">
        <v>11</v>
      </c>
      <c r="AR75">
        <v>3</v>
      </c>
      <c r="AS75">
        <v>2</v>
      </c>
      <c r="AT75">
        <v>24</v>
      </c>
      <c r="AU75">
        <v>3</v>
      </c>
      <c r="AV75">
        <v>131</v>
      </c>
      <c r="AW75">
        <v>677</v>
      </c>
    </row>
    <row r="76" spans="1:49" x14ac:dyDescent="0.25">
      <c r="A76" t="s">
        <v>204</v>
      </c>
      <c r="B76">
        <v>3</v>
      </c>
      <c r="C76">
        <v>5</v>
      </c>
      <c r="D76">
        <v>4</v>
      </c>
      <c r="E76">
        <v>2</v>
      </c>
      <c r="F76">
        <v>6</v>
      </c>
      <c r="G76">
        <v>5</v>
      </c>
      <c r="H76">
        <v>3</v>
      </c>
      <c r="I76">
        <v>1</v>
      </c>
      <c r="J76">
        <v>9</v>
      </c>
      <c r="K76">
        <v>1</v>
      </c>
      <c r="L76">
        <v>9</v>
      </c>
      <c r="M76">
        <v>1</v>
      </c>
      <c r="N76">
        <v>9</v>
      </c>
      <c r="O76">
        <v>1</v>
      </c>
      <c r="P76">
        <v>9</v>
      </c>
      <c r="Q76">
        <v>5</v>
      </c>
      <c r="R76">
        <v>1</v>
      </c>
      <c r="S76">
        <v>1</v>
      </c>
      <c r="T76">
        <v>9</v>
      </c>
      <c r="U76">
        <v>1</v>
      </c>
      <c r="V76">
        <v>9</v>
      </c>
      <c r="W76">
        <v>1</v>
      </c>
      <c r="X76">
        <v>9</v>
      </c>
      <c r="Y76">
        <v>1</v>
      </c>
      <c r="Z76">
        <v>9</v>
      </c>
      <c r="AA76">
        <v>1</v>
      </c>
      <c r="AB76">
        <v>9</v>
      </c>
      <c r="AC76">
        <v>1</v>
      </c>
      <c r="AD76">
        <v>9</v>
      </c>
      <c r="AE76">
        <v>1</v>
      </c>
      <c r="AF76">
        <v>9</v>
      </c>
      <c r="AG76">
        <v>1</v>
      </c>
      <c r="AH76">
        <v>9</v>
      </c>
      <c r="AI76">
        <v>1</v>
      </c>
      <c r="AJ76">
        <v>9</v>
      </c>
      <c r="AK76">
        <v>1</v>
      </c>
      <c r="AL76">
        <v>9</v>
      </c>
      <c r="AM76">
        <v>1</v>
      </c>
      <c r="AN76">
        <v>9</v>
      </c>
      <c r="AO76">
        <v>1</v>
      </c>
      <c r="AP76">
        <v>9</v>
      </c>
      <c r="AQ76">
        <v>11</v>
      </c>
      <c r="AR76">
        <v>5</v>
      </c>
      <c r="AS76">
        <v>2</v>
      </c>
      <c r="AT76">
        <v>49</v>
      </c>
      <c r="AU76">
        <v>2</v>
      </c>
      <c r="AV76">
        <v>34</v>
      </c>
      <c r="AW76">
        <v>186</v>
      </c>
    </row>
    <row r="77" spans="1:49" x14ac:dyDescent="0.25">
      <c r="A77" t="s">
        <v>205</v>
      </c>
      <c r="B77">
        <v>3</v>
      </c>
      <c r="C77">
        <v>3</v>
      </c>
      <c r="D77">
        <v>5</v>
      </c>
      <c r="E77">
        <v>2</v>
      </c>
      <c r="F77">
        <v>5</v>
      </c>
      <c r="G77">
        <v>5</v>
      </c>
      <c r="H77">
        <v>3</v>
      </c>
      <c r="I77">
        <v>1</v>
      </c>
      <c r="J77">
        <v>9</v>
      </c>
      <c r="K77">
        <v>5</v>
      </c>
      <c r="L77">
        <v>1</v>
      </c>
      <c r="M77">
        <v>1</v>
      </c>
      <c r="N77">
        <v>9</v>
      </c>
      <c r="O77">
        <v>1</v>
      </c>
      <c r="P77">
        <v>9</v>
      </c>
      <c r="Q77">
        <v>6</v>
      </c>
      <c r="R77">
        <v>5</v>
      </c>
      <c r="S77">
        <v>1</v>
      </c>
      <c r="T77">
        <v>9</v>
      </c>
      <c r="U77">
        <v>5</v>
      </c>
      <c r="V77">
        <v>1</v>
      </c>
      <c r="W77">
        <v>1</v>
      </c>
      <c r="X77">
        <v>9</v>
      </c>
      <c r="Y77">
        <v>5</v>
      </c>
      <c r="Z77">
        <v>1</v>
      </c>
      <c r="AA77">
        <v>1</v>
      </c>
      <c r="AB77">
        <v>9</v>
      </c>
      <c r="AC77">
        <v>5</v>
      </c>
      <c r="AD77">
        <v>1</v>
      </c>
      <c r="AE77">
        <v>1</v>
      </c>
      <c r="AF77">
        <v>9</v>
      </c>
      <c r="AG77">
        <v>1</v>
      </c>
      <c r="AH77">
        <v>9</v>
      </c>
      <c r="AI77">
        <v>1</v>
      </c>
      <c r="AJ77">
        <v>9</v>
      </c>
      <c r="AK77">
        <v>1</v>
      </c>
      <c r="AL77">
        <v>9</v>
      </c>
      <c r="AM77">
        <v>6</v>
      </c>
      <c r="AN77">
        <v>5</v>
      </c>
      <c r="AO77">
        <v>1</v>
      </c>
      <c r="AP77">
        <v>9</v>
      </c>
      <c r="AQ77">
        <v>11</v>
      </c>
      <c r="AR77">
        <v>3</v>
      </c>
      <c r="AS77">
        <v>1</v>
      </c>
      <c r="AT77">
        <v>30</v>
      </c>
      <c r="AU77">
        <v>2</v>
      </c>
      <c r="AV77">
        <v>155</v>
      </c>
      <c r="AW77">
        <v>289</v>
      </c>
    </row>
    <row r="78" spans="1:49" x14ac:dyDescent="0.25">
      <c r="A78" t="s">
        <v>206</v>
      </c>
      <c r="B78">
        <v>3</v>
      </c>
      <c r="C78">
        <v>4</v>
      </c>
      <c r="D78">
        <v>4</v>
      </c>
      <c r="E78">
        <v>3</v>
      </c>
      <c r="F78">
        <v>4</v>
      </c>
      <c r="G78">
        <v>4</v>
      </c>
      <c r="H78">
        <v>3</v>
      </c>
      <c r="I78">
        <v>1</v>
      </c>
      <c r="J78">
        <v>9</v>
      </c>
      <c r="K78">
        <v>5</v>
      </c>
      <c r="L78">
        <v>1</v>
      </c>
      <c r="M78">
        <v>1</v>
      </c>
      <c r="N78">
        <v>9</v>
      </c>
      <c r="O78">
        <v>1</v>
      </c>
      <c r="P78">
        <v>9</v>
      </c>
      <c r="Q78">
        <v>5</v>
      </c>
      <c r="R78">
        <v>1</v>
      </c>
      <c r="S78">
        <v>1</v>
      </c>
      <c r="T78">
        <v>2</v>
      </c>
      <c r="U78">
        <v>5</v>
      </c>
      <c r="V78">
        <v>1</v>
      </c>
      <c r="W78">
        <v>5</v>
      </c>
      <c r="X78">
        <v>2</v>
      </c>
      <c r="Y78">
        <v>1</v>
      </c>
      <c r="Z78">
        <v>9</v>
      </c>
      <c r="AA78">
        <v>5</v>
      </c>
      <c r="AB78">
        <v>1</v>
      </c>
      <c r="AC78">
        <v>3</v>
      </c>
      <c r="AD78">
        <v>4</v>
      </c>
      <c r="AE78">
        <v>1</v>
      </c>
      <c r="AF78">
        <v>9</v>
      </c>
      <c r="AG78">
        <v>1</v>
      </c>
      <c r="AH78">
        <v>9</v>
      </c>
      <c r="AI78">
        <v>1</v>
      </c>
      <c r="AJ78">
        <v>9</v>
      </c>
      <c r="AK78">
        <v>1</v>
      </c>
      <c r="AL78">
        <v>1</v>
      </c>
      <c r="AM78">
        <v>1</v>
      </c>
      <c r="AN78">
        <v>1</v>
      </c>
      <c r="AO78">
        <v>1</v>
      </c>
      <c r="AP78">
        <v>8</v>
      </c>
      <c r="AQ78">
        <v>11</v>
      </c>
      <c r="AR78">
        <v>4</v>
      </c>
      <c r="AS78">
        <v>5</v>
      </c>
      <c r="AT78">
        <v>49</v>
      </c>
      <c r="AU78">
        <v>1</v>
      </c>
      <c r="AV78">
        <v>123</v>
      </c>
      <c r="AW78">
        <v>881</v>
      </c>
    </row>
    <row r="79" spans="1:49" x14ac:dyDescent="0.25">
      <c r="A79" t="s">
        <v>207</v>
      </c>
      <c r="B79">
        <v>3</v>
      </c>
      <c r="C79">
        <v>2</v>
      </c>
      <c r="D79">
        <v>4</v>
      </c>
      <c r="E79">
        <v>4</v>
      </c>
      <c r="F79">
        <v>3</v>
      </c>
      <c r="G79">
        <v>4</v>
      </c>
      <c r="H79">
        <v>2</v>
      </c>
      <c r="I79">
        <v>2</v>
      </c>
      <c r="J79">
        <v>7</v>
      </c>
      <c r="K79">
        <v>5</v>
      </c>
      <c r="L79">
        <v>2</v>
      </c>
      <c r="M79">
        <v>5</v>
      </c>
      <c r="N79">
        <v>4</v>
      </c>
      <c r="O79">
        <v>2</v>
      </c>
      <c r="P79">
        <v>8</v>
      </c>
      <c r="Q79">
        <v>4</v>
      </c>
      <c r="R79">
        <v>2</v>
      </c>
      <c r="S79">
        <v>2</v>
      </c>
      <c r="T79">
        <v>7</v>
      </c>
      <c r="U79">
        <v>2</v>
      </c>
      <c r="V79">
        <v>5</v>
      </c>
      <c r="W79">
        <v>2</v>
      </c>
      <c r="X79">
        <v>7</v>
      </c>
      <c r="Y79">
        <v>2</v>
      </c>
      <c r="Z79">
        <v>8</v>
      </c>
      <c r="AA79">
        <v>4</v>
      </c>
      <c r="AB79">
        <v>4</v>
      </c>
      <c r="AC79">
        <v>2</v>
      </c>
      <c r="AD79">
        <v>8</v>
      </c>
      <c r="AE79">
        <v>2</v>
      </c>
      <c r="AF79">
        <v>7</v>
      </c>
      <c r="AG79">
        <v>2</v>
      </c>
      <c r="AH79">
        <v>8</v>
      </c>
      <c r="AI79">
        <v>2</v>
      </c>
      <c r="AJ79">
        <v>9</v>
      </c>
      <c r="AK79">
        <v>6</v>
      </c>
      <c r="AL79">
        <v>6</v>
      </c>
      <c r="AM79">
        <v>2</v>
      </c>
      <c r="AN79">
        <v>7</v>
      </c>
      <c r="AO79">
        <v>2</v>
      </c>
      <c r="AP79">
        <v>6</v>
      </c>
      <c r="AQ79">
        <v>11</v>
      </c>
      <c r="AR79">
        <v>4</v>
      </c>
      <c r="AS79">
        <v>3</v>
      </c>
      <c r="AT79">
        <v>24</v>
      </c>
      <c r="AU79">
        <v>2</v>
      </c>
      <c r="AV79">
        <v>47</v>
      </c>
      <c r="AW79">
        <v>177</v>
      </c>
    </row>
    <row r="80" spans="1:49" x14ac:dyDescent="0.25">
      <c r="A80" t="s">
        <v>208</v>
      </c>
      <c r="B80">
        <v>3</v>
      </c>
      <c r="C80">
        <v>5</v>
      </c>
      <c r="D80">
        <v>3</v>
      </c>
      <c r="E80">
        <v>5</v>
      </c>
      <c r="F80">
        <v>3</v>
      </c>
      <c r="G80">
        <v>5</v>
      </c>
      <c r="H80">
        <v>2</v>
      </c>
      <c r="I80">
        <v>2</v>
      </c>
      <c r="J80">
        <v>9</v>
      </c>
      <c r="K80">
        <v>1</v>
      </c>
      <c r="L80">
        <v>8</v>
      </c>
      <c r="M80">
        <v>1</v>
      </c>
      <c r="N80">
        <v>6</v>
      </c>
      <c r="O80">
        <v>5</v>
      </c>
      <c r="P80">
        <v>1</v>
      </c>
      <c r="Q80">
        <v>1</v>
      </c>
      <c r="R80">
        <v>9</v>
      </c>
      <c r="S80">
        <v>5</v>
      </c>
      <c r="T80">
        <v>5</v>
      </c>
      <c r="U80">
        <v>5</v>
      </c>
      <c r="V80">
        <v>3</v>
      </c>
      <c r="W80">
        <v>4</v>
      </c>
      <c r="X80">
        <v>1</v>
      </c>
      <c r="Y80">
        <v>1</v>
      </c>
      <c r="Z80">
        <v>7</v>
      </c>
      <c r="AA80">
        <v>1</v>
      </c>
      <c r="AB80">
        <v>1</v>
      </c>
      <c r="AC80">
        <v>5</v>
      </c>
      <c r="AD80">
        <v>2</v>
      </c>
      <c r="AE80">
        <v>5</v>
      </c>
      <c r="AF80">
        <v>3</v>
      </c>
      <c r="AG80">
        <v>2</v>
      </c>
      <c r="AH80">
        <v>3</v>
      </c>
      <c r="AI80">
        <v>1</v>
      </c>
      <c r="AJ80">
        <v>6</v>
      </c>
      <c r="AK80">
        <v>5</v>
      </c>
      <c r="AL80">
        <v>1</v>
      </c>
      <c r="AM80">
        <v>5</v>
      </c>
      <c r="AN80">
        <v>2</v>
      </c>
      <c r="AO80">
        <v>1</v>
      </c>
      <c r="AP80">
        <v>2</v>
      </c>
      <c r="AQ80">
        <v>11</v>
      </c>
      <c r="AR80">
        <v>3</v>
      </c>
      <c r="AS80">
        <v>2</v>
      </c>
      <c r="AT80">
        <v>38</v>
      </c>
      <c r="AU80">
        <v>1</v>
      </c>
      <c r="AV80">
        <v>48</v>
      </c>
      <c r="AW80">
        <v>336</v>
      </c>
    </row>
    <row r="81" spans="1:49" x14ac:dyDescent="0.25">
      <c r="A81" t="s">
        <v>224</v>
      </c>
      <c r="B81">
        <v>3</v>
      </c>
      <c r="C81">
        <v>3</v>
      </c>
      <c r="D81">
        <v>5</v>
      </c>
      <c r="E81">
        <v>4</v>
      </c>
      <c r="F81">
        <v>4</v>
      </c>
      <c r="G81">
        <v>5</v>
      </c>
      <c r="H81">
        <v>3</v>
      </c>
      <c r="I81">
        <v>1</v>
      </c>
      <c r="J81">
        <v>9</v>
      </c>
      <c r="K81">
        <v>1</v>
      </c>
      <c r="L81">
        <v>9</v>
      </c>
      <c r="M81">
        <v>1</v>
      </c>
      <c r="N81">
        <v>9</v>
      </c>
      <c r="O81">
        <v>1</v>
      </c>
      <c r="P81">
        <v>9</v>
      </c>
      <c r="Q81">
        <v>5</v>
      </c>
      <c r="R81">
        <v>1</v>
      </c>
      <c r="S81">
        <v>5</v>
      </c>
      <c r="T81">
        <v>1</v>
      </c>
      <c r="U81">
        <v>5</v>
      </c>
      <c r="V81">
        <v>1</v>
      </c>
      <c r="W81">
        <v>5</v>
      </c>
      <c r="X81">
        <v>1</v>
      </c>
      <c r="Y81">
        <v>1</v>
      </c>
      <c r="Z81">
        <v>9</v>
      </c>
      <c r="AA81">
        <v>1</v>
      </c>
      <c r="AB81">
        <v>9</v>
      </c>
      <c r="AC81">
        <v>5</v>
      </c>
      <c r="AD81">
        <v>1</v>
      </c>
      <c r="AE81">
        <v>1</v>
      </c>
      <c r="AF81">
        <v>9</v>
      </c>
      <c r="AG81">
        <v>1</v>
      </c>
      <c r="AH81">
        <v>9</v>
      </c>
      <c r="AI81">
        <v>1</v>
      </c>
      <c r="AJ81">
        <v>9</v>
      </c>
      <c r="AK81">
        <v>1</v>
      </c>
      <c r="AL81">
        <v>9</v>
      </c>
      <c r="AM81">
        <v>1</v>
      </c>
      <c r="AN81">
        <v>9</v>
      </c>
      <c r="AO81">
        <v>1</v>
      </c>
      <c r="AP81">
        <v>9</v>
      </c>
      <c r="AQ81">
        <v>11</v>
      </c>
      <c r="AR81">
        <v>3</v>
      </c>
      <c r="AS81">
        <v>1</v>
      </c>
      <c r="AT81">
        <v>22</v>
      </c>
      <c r="AU81">
        <v>2</v>
      </c>
      <c r="AV81">
        <v>59</v>
      </c>
      <c r="AW81">
        <v>97</v>
      </c>
    </row>
    <row r="82" spans="1:49" x14ac:dyDescent="0.25">
      <c r="A82" t="s">
        <v>225</v>
      </c>
      <c r="B82">
        <v>3</v>
      </c>
      <c r="C82">
        <v>4</v>
      </c>
      <c r="D82">
        <v>5</v>
      </c>
      <c r="E82">
        <v>3</v>
      </c>
      <c r="F82">
        <v>5</v>
      </c>
      <c r="G82">
        <v>5</v>
      </c>
      <c r="H82">
        <v>3</v>
      </c>
      <c r="I82">
        <v>1</v>
      </c>
      <c r="J82">
        <v>9</v>
      </c>
      <c r="K82">
        <v>1</v>
      </c>
      <c r="L82">
        <v>9</v>
      </c>
      <c r="M82">
        <v>1</v>
      </c>
      <c r="N82">
        <v>9</v>
      </c>
      <c r="O82">
        <v>1</v>
      </c>
      <c r="P82">
        <v>9</v>
      </c>
      <c r="Q82">
        <v>1</v>
      </c>
      <c r="R82">
        <v>7</v>
      </c>
      <c r="S82">
        <v>5</v>
      </c>
      <c r="T82">
        <v>1</v>
      </c>
      <c r="U82">
        <v>5</v>
      </c>
      <c r="V82">
        <v>1</v>
      </c>
      <c r="W82">
        <v>5</v>
      </c>
      <c r="X82">
        <v>1</v>
      </c>
      <c r="Y82">
        <v>1</v>
      </c>
      <c r="Z82">
        <v>9</v>
      </c>
      <c r="AA82">
        <v>5</v>
      </c>
      <c r="AB82">
        <v>1</v>
      </c>
      <c r="AC82">
        <v>1</v>
      </c>
      <c r="AD82">
        <v>9</v>
      </c>
      <c r="AE82">
        <v>1</v>
      </c>
      <c r="AF82">
        <v>9</v>
      </c>
      <c r="AG82">
        <v>1</v>
      </c>
      <c r="AH82">
        <v>9</v>
      </c>
      <c r="AI82">
        <v>1</v>
      </c>
      <c r="AJ82">
        <v>9</v>
      </c>
      <c r="AK82">
        <v>1</v>
      </c>
      <c r="AL82">
        <v>9</v>
      </c>
      <c r="AM82">
        <v>1</v>
      </c>
      <c r="AN82">
        <v>9</v>
      </c>
      <c r="AO82">
        <v>1</v>
      </c>
      <c r="AP82">
        <v>9</v>
      </c>
      <c r="AQ82">
        <v>11</v>
      </c>
      <c r="AR82">
        <v>4</v>
      </c>
      <c r="AS82">
        <v>2</v>
      </c>
      <c r="AT82">
        <v>23</v>
      </c>
      <c r="AU82">
        <v>2</v>
      </c>
      <c r="AV82">
        <v>60</v>
      </c>
      <c r="AW82">
        <v>289</v>
      </c>
    </row>
    <row r="83" spans="1:49" x14ac:dyDescent="0.25">
      <c r="A83" t="s">
        <v>226</v>
      </c>
      <c r="B83">
        <v>3</v>
      </c>
      <c r="C83">
        <v>4</v>
      </c>
      <c r="D83">
        <v>3</v>
      </c>
      <c r="E83">
        <v>3</v>
      </c>
      <c r="F83">
        <v>5</v>
      </c>
      <c r="G83">
        <v>5</v>
      </c>
      <c r="H83">
        <v>2</v>
      </c>
      <c r="I83">
        <v>1</v>
      </c>
      <c r="J83">
        <v>9</v>
      </c>
      <c r="K83">
        <v>1</v>
      </c>
      <c r="L83">
        <v>9</v>
      </c>
      <c r="M83">
        <v>1</v>
      </c>
      <c r="N83">
        <v>9</v>
      </c>
      <c r="O83">
        <v>1</v>
      </c>
      <c r="P83">
        <v>9</v>
      </c>
      <c r="Q83">
        <v>5</v>
      </c>
      <c r="R83">
        <v>1</v>
      </c>
      <c r="S83">
        <v>5</v>
      </c>
      <c r="T83">
        <v>1</v>
      </c>
      <c r="U83">
        <v>5</v>
      </c>
      <c r="V83">
        <v>1</v>
      </c>
      <c r="W83">
        <v>1</v>
      </c>
      <c r="X83">
        <v>9</v>
      </c>
      <c r="Y83">
        <v>1</v>
      </c>
      <c r="Z83">
        <v>9</v>
      </c>
      <c r="AA83">
        <v>1</v>
      </c>
      <c r="AB83">
        <v>9</v>
      </c>
      <c r="AC83">
        <v>1</v>
      </c>
      <c r="AD83">
        <v>9</v>
      </c>
      <c r="AE83">
        <v>1</v>
      </c>
      <c r="AF83">
        <v>9</v>
      </c>
      <c r="AG83">
        <v>1</v>
      </c>
      <c r="AH83">
        <v>9</v>
      </c>
      <c r="AI83">
        <v>1</v>
      </c>
      <c r="AJ83">
        <v>9</v>
      </c>
      <c r="AK83">
        <v>5</v>
      </c>
      <c r="AL83">
        <v>1</v>
      </c>
      <c r="AM83">
        <v>5</v>
      </c>
      <c r="AN83">
        <v>1</v>
      </c>
      <c r="AO83">
        <v>5</v>
      </c>
      <c r="AP83">
        <v>1</v>
      </c>
      <c r="AQ83">
        <v>11</v>
      </c>
      <c r="AR83">
        <v>3</v>
      </c>
      <c r="AS83">
        <v>2</v>
      </c>
      <c r="AT83">
        <v>44</v>
      </c>
      <c r="AU83">
        <v>1</v>
      </c>
      <c r="AV83">
        <v>67</v>
      </c>
      <c r="AW83">
        <v>190</v>
      </c>
    </row>
    <row r="84" spans="1:49" x14ac:dyDescent="0.25">
      <c r="A84" t="s">
        <v>227</v>
      </c>
      <c r="B84">
        <v>3</v>
      </c>
      <c r="C84">
        <v>2</v>
      </c>
      <c r="D84">
        <v>5</v>
      </c>
      <c r="E84">
        <v>2</v>
      </c>
      <c r="F84">
        <v>7</v>
      </c>
      <c r="G84">
        <v>5</v>
      </c>
      <c r="H84">
        <v>3</v>
      </c>
      <c r="I84">
        <v>5</v>
      </c>
      <c r="J84">
        <v>1</v>
      </c>
      <c r="K84">
        <v>1</v>
      </c>
      <c r="L84">
        <v>9</v>
      </c>
      <c r="M84">
        <v>1</v>
      </c>
      <c r="N84">
        <v>9</v>
      </c>
      <c r="O84">
        <v>1</v>
      </c>
      <c r="P84">
        <v>9</v>
      </c>
      <c r="Q84">
        <v>1</v>
      </c>
      <c r="R84">
        <v>9</v>
      </c>
      <c r="S84">
        <v>1</v>
      </c>
      <c r="T84">
        <v>9</v>
      </c>
      <c r="U84">
        <v>1</v>
      </c>
      <c r="V84">
        <v>9</v>
      </c>
      <c r="W84">
        <v>5</v>
      </c>
      <c r="X84">
        <v>1</v>
      </c>
      <c r="Y84">
        <v>1</v>
      </c>
      <c r="Z84">
        <v>9</v>
      </c>
      <c r="AA84">
        <v>5</v>
      </c>
      <c r="AB84">
        <v>1</v>
      </c>
      <c r="AC84">
        <v>1</v>
      </c>
      <c r="AD84">
        <v>9</v>
      </c>
      <c r="AE84">
        <v>1</v>
      </c>
      <c r="AF84">
        <v>9</v>
      </c>
      <c r="AG84">
        <v>1</v>
      </c>
      <c r="AH84">
        <v>9</v>
      </c>
      <c r="AI84">
        <v>1</v>
      </c>
      <c r="AJ84">
        <v>9</v>
      </c>
      <c r="AK84">
        <v>1</v>
      </c>
      <c r="AL84">
        <v>9</v>
      </c>
      <c r="AM84">
        <v>1</v>
      </c>
      <c r="AN84">
        <v>9</v>
      </c>
      <c r="AO84">
        <v>1</v>
      </c>
      <c r="AP84">
        <v>9</v>
      </c>
      <c r="AQ84">
        <v>11</v>
      </c>
      <c r="AR84">
        <v>4</v>
      </c>
      <c r="AS84">
        <v>2</v>
      </c>
      <c r="AT84">
        <v>37</v>
      </c>
      <c r="AU84">
        <v>1</v>
      </c>
      <c r="AV84">
        <v>69</v>
      </c>
      <c r="AW84">
        <v>193</v>
      </c>
    </row>
    <row r="85" spans="1:49" x14ac:dyDescent="0.25">
      <c r="A85" t="s">
        <v>228</v>
      </c>
      <c r="B85">
        <v>3</v>
      </c>
      <c r="C85">
        <v>3</v>
      </c>
      <c r="D85">
        <v>5</v>
      </c>
      <c r="E85">
        <v>4</v>
      </c>
      <c r="F85">
        <v>3</v>
      </c>
      <c r="G85">
        <v>5</v>
      </c>
      <c r="H85">
        <v>2</v>
      </c>
      <c r="I85">
        <v>1</v>
      </c>
      <c r="J85">
        <v>9</v>
      </c>
      <c r="K85">
        <v>6</v>
      </c>
      <c r="L85">
        <v>9</v>
      </c>
      <c r="M85">
        <v>1</v>
      </c>
      <c r="N85">
        <v>9</v>
      </c>
      <c r="O85">
        <v>1</v>
      </c>
      <c r="P85">
        <v>9</v>
      </c>
      <c r="Q85">
        <v>5</v>
      </c>
      <c r="R85">
        <v>1</v>
      </c>
      <c r="S85">
        <v>1</v>
      </c>
      <c r="T85">
        <v>9</v>
      </c>
      <c r="U85">
        <v>5</v>
      </c>
      <c r="V85">
        <v>1</v>
      </c>
      <c r="W85">
        <v>5</v>
      </c>
      <c r="X85">
        <v>1</v>
      </c>
      <c r="Y85">
        <v>1</v>
      </c>
      <c r="Z85">
        <v>9</v>
      </c>
      <c r="AA85">
        <v>6</v>
      </c>
      <c r="AB85">
        <v>5</v>
      </c>
      <c r="AC85">
        <v>1</v>
      </c>
      <c r="AD85">
        <v>9</v>
      </c>
      <c r="AE85">
        <v>1</v>
      </c>
      <c r="AF85">
        <v>9</v>
      </c>
      <c r="AG85">
        <v>1</v>
      </c>
      <c r="AH85">
        <v>9</v>
      </c>
      <c r="AI85">
        <v>1</v>
      </c>
      <c r="AJ85">
        <v>9</v>
      </c>
      <c r="AK85">
        <v>1</v>
      </c>
      <c r="AL85">
        <v>9</v>
      </c>
      <c r="AM85">
        <v>1</v>
      </c>
      <c r="AN85">
        <v>9</v>
      </c>
      <c r="AO85">
        <v>1</v>
      </c>
      <c r="AP85">
        <v>9</v>
      </c>
      <c r="AQ85">
        <v>11</v>
      </c>
      <c r="AR85">
        <v>4</v>
      </c>
      <c r="AS85">
        <v>1</v>
      </c>
      <c r="AT85">
        <v>25</v>
      </c>
      <c r="AU85">
        <v>3</v>
      </c>
      <c r="AV85">
        <v>70</v>
      </c>
      <c r="AW85">
        <v>853</v>
      </c>
    </row>
    <row r="86" spans="1:49" x14ac:dyDescent="0.25">
      <c r="A86" t="s">
        <v>229</v>
      </c>
      <c r="B86">
        <v>3</v>
      </c>
      <c r="C86">
        <v>5</v>
      </c>
      <c r="D86">
        <v>5</v>
      </c>
      <c r="E86">
        <v>3</v>
      </c>
      <c r="F86">
        <v>5</v>
      </c>
      <c r="G86">
        <v>5</v>
      </c>
      <c r="H86">
        <v>5</v>
      </c>
      <c r="I86">
        <v>1</v>
      </c>
      <c r="J86">
        <v>9</v>
      </c>
      <c r="K86">
        <v>3</v>
      </c>
      <c r="L86">
        <v>6</v>
      </c>
      <c r="M86">
        <v>1</v>
      </c>
      <c r="N86">
        <v>9</v>
      </c>
      <c r="O86">
        <v>5</v>
      </c>
      <c r="P86">
        <v>1</v>
      </c>
      <c r="Q86">
        <v>5</v>
      </c>
      <c r="R86">
        <v>1</v>
      </c>
      <c r="S86">
        <v>3</v>
      </c>
      <c r="T86">
        <v>5</v>
      </c>
      <c r="U86">
        <v>5</v>
      </c>
      <c r="V86">
        <v>1</v>
      </c>
      <c r="W86">
        <v>5</v>
      </c>
      <c r="X86">
        <v>1</v>
      </c>
      <c r="Y86">
        <v>5</v>
      </c>
      <c r="Z86">
        <v>1</v>
      </c>
      <c r="AA86">
        <v>1</v>
      </c>
      <c r="AB86">
        <v>9</v>
      </c>
      <c r="AC86">
        <v>5</v>
      </c>
      <c r="AD86">
        <v>1</v>
      </c>
      <c r="AE86">
        <v>1</v>
      </c>
      <c r="AF86">
        <v>9</v>
      </c>
      <c r="AG86">
        <v>1</v>
      </c>
      <c r="AH86">
        <v>9</v>
      </c>
      <c r="AI86">
        <v>1</v>
      </c>
      <c r="AJ86">
        <v>9</v>
      </c>
      <c r="AK86">
        <v>1</v>
      </c>
      <c r="AL86">
        <v>9</v>
      </c>
      <c r="AM86">
        <v>5</v>
      </c>
      <c r="AN86">
        <v>1</v>
      </c>
      <c r="AO86">
        <v>5</v>
      </c>
      <c r="AP86">
        <v>1</v>
      </c>
      <c r="AQ86">
        <v>11</v>
      </c>
      <c r="AR86">
        <v>4</v>
      </c>
      <c r="AS86">
        <v>2</v>
      </c>
      <c r="AT86">
        <v>23</v>
      </c>
      <c r="AU86">
        <v>2</v>
      </c>
      <c r="AV86">
        <v>37</v>
      </c>
      <c r="AW86">
        <v>290</v>
      </c>
    </row>
    <row r="87" spans="1:49" x14ac:dyDescent="0.25">
      <c r="A87" t="s">
        <v>230</v>
      </c>
      <c r="B87">
        <v>3</v>
      </c>
      <c r="C87">
        <v>3</v>
      </c>
      <c r="D87">
        <v>7</v>
      </c>
      <c r="E87">
        <v>5</v>
      </c>
      <c r="F87">
        <v>2</v>
      </c>
      <c r="G87">
        <v>5</v>
      </c>
      <c r="H87">
        <v>1</v>
      </c>
      <c r="I87">
        <v>1</v>
      </c>
      <c r="J87">
        <v>9</v>
      </c>
      <c r="K87">
        <v>1</v>
      </c>
      <c r="L87">
        <v>9</v>
      </c>
      <c r="M87">
        <v>1</v>
      </c>
      <c r="N87">
        <v>9</v>
      </c>
      <c r="O87">
        <v>1</v>
      </c>
      <c r="P87">
        <v>9</v>
      </c>
      <c r="Q87">
        <v>1</v>
      </c>
      <c r="R87">
        <v>9</v>
      </c>
      <c r="S87">
        <v>1</v>
      </c>
      <c r="T87">
        <v>9</v>
      </c>
      <c r="U87">
        <v>1</v>
      </c>
      <c r="V87">
        <v>9</v>
      </c>
      <c r="W87">
        <v>5</v>
      </c>
      <c r="X87">
        <v>1</v>
      </c>
      <c r="Y87">
        <v>1</v>
      </c>
      <c r="Z87">
        <v>9</v>
      </c>
      <c r="AA87">
        <v>1</v>
      </c>
      <c r="AB87">
        <v>9</v>
      </c>
      <c r="AC87">
        <v>5</v>
      </c>
      <c r="AD87">
        <v>1</v>
      </c>
      <c r="AE87">
        <v>1</v>
      </c>
      <c r="AF87">
        <v>9</v>
      </c>
      <c r="AG87">
        <v>1</v>
      </c>
      <c r="AH87">
        <v>9</v>
      </c>
      <c r="AI87">
        <v>1</v>
      </c>
      <c r="AJ87">
        <v>9</v>
      </c>
      <c r="AK87">
        <v>1</v>
      </c>
      <c r="AL87">
        <v>9</v>
      </c>
      <c r="AM87">
        <v>1</v>
      </c>
      <c r="AN87">
        <v>9</v>
      </c>
      <c r="AO87">
        <v>1</v>
      </c>
      <c r="AP87">
        <v>9</v>
      </c>
      <c r="AQ87">
        <v>11</v>
      </c>
      <c r="AR87">
        <v>4</v>
      </c>
      <c r="AS87">
        <v>1</v>
      </c>
      <c r="AT87">
        <v>27</v>
      </c>
      <c r="AU87">
        <v>2</v>
      </c>
      <c r="AV87">
        <v>80</v>
      </c>
      <c r="AW87">
        <v>630</v>
      </c>
    </row>
    <row r="88" spans="1:49" x14ac:dyDescent="0.25">
      <c r="A88" t="s">
        <v>231</v>
      </c>
      <c r="B88">
        <v>3</v>
      </c>
      <c r="C88">
        <v>3</v>
      </c>
      <c r="D88">
        <v>4</v>
      </c>
      <c r="E88">
        <v>2</v>
      </c>
      <c r="F88">
        <v>1</v>
      </c>
      <c r="G88">
        <v>5</v>
      </c>
      <c r="H88">
        <v>3</v>
      </c>
      <c r="I88">
        <v>1</v>
      </c>
      <c r="J88">
        <v>5</v>
      </c>
      <c r="K88">
        <v>5</v>
      </c>
      <c r="L88">
        <v>1</v>
      </c>
      <c r="M88">
        <v>1</v>
      </c>
      <c r="N88">
        <v>5</v>
      </c>
      <c r="O88">
        <v>5</v>
      </c>
      <c r="P88">
        <v>1</v>
      </c>
      <c r="Q88">
        <v>5</v>
      </c>
      <c r="R88">
        <v>2</v>
      </c>
      <c r="S88">
        <v>5</v>
      </c>
      <c r="T88">
        <v>5</v>
      </c>
      <c r="U88">
        <v>6</v>
      </c>
      <c r="V88">
        <v>5</v>
      </c>
      <c r="W88">
        <v>1</v>
      </c>
      <c r="X88">
        <v>5</v>
      </c>
      <c r="Y88">
        <v>2</v>
      </c>
      <c r="Z88">
        <v>5</v>
      </c>
      <c r="AA88">
        <v>4</v>
      </c>
      <c r="AB88">
        <v>2</v>
      </c>
      <c r="AC88">
        <v>5</v>
      </c>
      <c r="AD88">
        <v>7</v>
      </c>
      <c r="AE88">
        <v>1</v>
      </c>
      <c r="AF88">
        <v>5</v>
      </c>
      <c r="AG88">
        <v>3</v>
      </c>
      <c r="AH88">
        <v>5</v>
      </c>
      <c r="AI88">
        <v>5</v>
      </c>
      <c r="AJ88">
        <v>3</v>
      </c>
      <c r="AK88">
        <v>1</v>
      </c>
      <c r="AL88">
        <v>8</v>
      </c>
      <c r="AM88">
        <v>5</v>
      </c>
      <c r="AN88">
        <v>1</v>
      </c>
      <c r="AO88">
        <v>5</v>
      </c>
      <c r="AP88">
        <v>5</v>
      </c>
      <c r="AQ88">
        <v>11</v>
      </c>
      <c r="AR88">
        <v>4</v>
      </c>
      <c r="AS88">
        <v>4</v>
      </c>
      <c r="AT88">
        <v>30</v>
      </c>
      <c r="AU88">
        <v>1</v>
      </c>
      <c r="AV88">
        <v>86</v>
      </c>
      <c r="AW88">
        <v>831</v>
      </c>
    </row>
    <row r="89" spans="1:49" x14ac:dyDescent="0.25">
      <c r="A89" t="s">
        <v>244</v>
      </c>
      <c r="B89">
        <v>3</v>
      </c>
      <c r="C89">
        <v>3</v>
      </c>
      <c r="D89">
        <v>5</v>
      </c>
      <c r="E89">
        <v>1</v>
      </c>
      <c r="F89">
        <v>6</v>
      </c>
      <c r="G89">
        <v>5</v>
      </c>
      <c r="H89">
        <v>2</v>
      </c>
      <c r="I89">
        <v>1</v>
      </c>
      <c r="J89">
        <v>8</v>
      </c>
      <c r="K89">
        <v>5</v>
      </c>
      <c r="L89">
        <v>1</v>
      </c>
      <c r="M89">
        <v>1</v>
      </c>
      <c r="N89">
        <v>8</v>
      </c>
      <c r="O89">
        <v>3</v>
      </c>
      <c r="P89">
        <v>6</v>
      </c>
      <c r="Q89">
        <v>5</v>
      </c>
      <c r="R89">
        <v>1</v>
      </c>
      <c r="S89">
        <v>5</v>
      </c>
      <c r="T89">
        <v>1</v>
      </c>
      <c r="U89">
        <v>5</v>
      </c>
      <c r="V89">
        <v>2</v>
      </c>
      <c r="W89">
        <v>4</v>
      </c>
      <c r="X89">
        <v>3</v>
      </c>
      <c r="Y89">
        <v>2</v>
      </c>
      <c r="Z89">
        <v>7</v>
      </c>
      <c r="AA89">
        <v>1</v>
      </c>
      <c r="AB89">
        <v>9</v>
      </c>
      <c r="AC89">
        <v>3</v>
      </c>
      <c r="AD89">
        <v>5</v>
      </c>
      <c r="AE89">
        <v>1</v>
      </c>
      <c r="AF89">
        <v>8</v>
      </c>
      <c r="AG89">
        <v>1</v>
      </c>
      <c r="AH89">
        <v>8</v>
      </c>
      <c r="AI89">
        <v>1</v>
      </c>
      <c r="AJ89">
        <v>9</v>
      </c>
      <c r="AK89">
        <v>2</v>
      </c>
      <c r="AL89">
        <v>6</v>
      </c>
      <c r="AM89">
        <v>5</v>
      </c>
      <c r="AN89">
        <v>1</v>
      </c>
      <c r="AO89">
        <v>1</v>
      </c>
      <c r="AP89">
        <v>8</v>
      </c>
      <c r="AQ89">
        <v>11</v>
      </c>
      <c r="AR89">
        <v>4</v>
      </c>
      <c r="AS89">
        <v>7</v>
      </c>
      <c r="AT89">
        <v>33</v>
      </c>
      <c r="AU89">
        <v>1</v>
      </c>
      <c r="AV89">
        <v>105</v>
      </c>
      <c r="AW89">
        <v>345</v>
      </c>
    </row>
    <row r="90" spans="1:49" x14ac:dyDescent="0.25">
      <c r="A90" t="s">
        <v>245</v>
      </c>
      <c r="B90">
        <v>3</v>
      </c>
      <c r="C90">
        <v>3</v>
      </c>
      <c r="D90">
        <v>5</v>
      </c>
      <c r="E90">
        <v>2</v>
      </c>
      <c r="F90">
        <v>8</v>
      </c>
      <c r="G90">
        <v>5</v>
      </c>
      <c r="H90">
        <v>3</v>
      </c>
      <c r="I90">
        <v>1</v>
      </c>
      <c r="J90">
        <v>9</v>
      </c>
      <c r="K90">
        <v>1</v>
      </c>
      <c r="L90">
        <v>9</v>
      </c>
      <c r="M90">
        <v>1</v>
      </c>
      <c r="N90">
        <v>9</v>
      </c>
      <c r="O90">
        <v>1</v>
      </c>
      <c r="P90">
        <v>9</v>
      </c>
      <c r="Q90">
        <v>5</v>
      </c>
      <c r="R90">
        <v>1</v>
      </c>
      <c r="S90">
        <v>1</v>
      </c>
      <c r="T90">
        <v>9</v>
      </c>
      <c r="U90">
        <v>5</v>
      </c>
      <c r="V90">
        <v>1</v>
      </c>
      <c r="W90">
        <v>1</v>
      </c>
      <c r="X90">
        <v>9</v>
      </c>
      <c r="Y90">
        <v>1</v>
      </c>
      <c r="Z90">
        <v>9</v>
      </c>
      <c r="AA90">
        <v>1</v>
      </c>
      <c r="AB90">
        <v>9</v>
      </c>
      <c r="AC90">
        <v>1</v>
      </c>
      <c r="AD90">
        <v>9</v>
      </c>
      <c r="AE90">
        <v>1</v>
      </c>
      <c r="AF90">
        <v>9</v>
      </c>
      <c r="AG90">
        <v>1</v>
      </c>
      <c r="AH90">
        <v>9</v>
      </c>
      <c r="AI90">
        <v>1</v>
      </c>
      <c r="AJ90">
        <v>9</v>
      </c>
      <c r="AK90">
        <v>1</v>
      </c>
      <c r="AL90">
        <v>9</v>
      </c>
      <c r="AM90">
        <v>1</v>
      </c>
      <c r="AN90">
        <v>9</v>
      </c>
      <c r="AO90">
        <v>1</v>
      </c>
      <c r="AP90">
        <v>9</v>
      </c>
      <c r="AQ90">
        <v>11</v>
      </c>
      <c r="AR90">
        <v>4</v>
      </c>
      <c r="AS90">
        <v>2</v>
      </c>
      <c r="AT90">
        <v>46</v>
      </c>
      <c r="AU90">
        <v>2</v>
      </c>
      <c r="AV90">
        <v>94</v>
      </c>
      <c r="AW90">
        <v>187</v>
      </c>
    </row>
    <row r="91" spans="1:49" x14ac:dyDescent="0.25">
      <c r="A91" t="s">
        <v>246</v>
      </c>
      <c r="B91">
        <v>3</v>
      </c>
      <c r="C91">
        <v>5</v>
      </c>
      <c r="D91">
        <v>7</v>
      </c>
      <c r="E91">
        <v>3</v>
      </c>
      <c r="F91">
        <v>6</v>
      </c>
      <c r="G91">
        <v>5</v>
      </c>
      <c r="H91">
        <v>8</v>
      </c>
      <c r="I91">
        <v>1</v>
      </c>
      <c r="J91">
        <v>9</v>
      </c>
      <c r="K91">
        <v>1</v>
      </c>
      <c r="L91">
        <v>9</v>
      </c>
      <c r="M91">
        <v>5</v>
      </c>
      <c r="N91">
        <v>1</v>
      </c>
      <c r="O91">
        <v>1</v>
      </c>
      <c r="P91">
        <v>9</v>
      </c>
      <c r="Q91">
        <v>5</v>
      </c>
      <c r="R91">
        <v>1</v>
      </c>
      <c r="S91">
        <v>5</v>
      </c>
      <c r="T91">
        <v>9</v>
      </c>
      <c r="U91">
        <v>5</v>
      </c>
      <c r="V91">
        <v>1</v>
      </c>
      <c r="W91">
        <v>5</v>
      </c>
      <c r="X91">
        <v>1</v>
      </c>
      <c r="Y91">
        <v>1</v>
      </c>
      <c r="Z91">
        <v>9</v>
      </c>
      <c r="AA91">
        <v>5</v>
      </c>
      <c r="AB91">
        <v>1</v>
      </c>
      <c r="AC91">
        <v>1</v>
      </c>
      <c r="AD91">
        <v>9</v>
      </c>
      <c r="AE91">
        <v>1</v>
      </c>
      <c r="AF91">
        <v>9</v>
      </c>
      <c r="AG91">
        <v>1</v>
      </c>
      <c r="AH91">
        <v>9</v>
      </c>
      <c r="AI91">
        <v>1</v>
      </c>
      <c r="AJ91">
        <v>9</v>
      </c>
      <c r="AK91">
        <v>1</v>
      </c>
      <c r="AL91">
        <v>9</v>
      </c>
      <c r="AM91">
        <v>5</v>
      </c>
      <c r="AN91">
        <v>1</v>
      </c>
      <c r="AO91">
        <v>1</v>
      </c>
      <c r="AP91">
        <v>9</v>
      </c>
      <c r="AQ91">
        <v>11</v>
      </c>
      <c r="AR91">
        <v>4</v>
      </c>
      <c r="AS91">
        <v>4</v>
      </c>
      <c r="AT91">
        <v>24</v>
      </c>
      <c r="AU91">
        <v>1</v>
      </c>
      <c r="AV91">
        <v>122</v>
      </c>
      <c r="AW91">
        <v>384</v>
      </c>
    </row>
    <row r="92" spans="1:49" x14ac:dyDescent="0.25">
      <c r="A92" t="s">
        <v>247</v>
      </c>
      <c r="B92">
        <v>3</v>
      </c>
      <c r="C92">
        <v>4</v>
      </c>
      <c r="D92">
        <v>4</v>
      </c>
      <c r="E92">
        <v>2</v>
      </c>
      <c r="F92">
        <v>6</v>
      </c>
      <c r="G92">
        <v>5</v>
      </c>
      <c r="H92">
        <v>3</v>
      </c>
      <c r="I92">
        <v>1</v>
      </c>
      <c r="J92">
        <v>9</v>
      </c>
      <c r="K92">
        <v>5</v>
      </c>
      <c r="L92">
        <v>1</v>
      </c>
      <c r="M92">
        <v>1</v>
      </c>
      <c r="N92">
        <v>9</v>
      </c>
      <c r="O92">
        <v>1</v>
      </c>
      <c r="P92">
        <v>9</v>
      </c>
      <c r="Q92">
        <v>5</v>
      </c>
      <c r="R92">
        <v>1</v>
      </c>
      <c r="S92">
        <v>6</v>
      </c>
      <c r="T92">
        <v>5</v>
      </c>
      <c r="U92">
        <v>5</v>
      </c>
      <c r="V92">
        <v>1</v>
      </c>
      <c r="W92">
        <v>5</v>
      </c>
      <c r="X92">
        <v>1</v>
      </c>
      <c r="Y92">
        <v>1</v>
      </c>
      <c r="Z92">
        <v>9</v>
      </c>
      <c r="AA92">
        <v>1</v>
      </c>
      <c r="AB92">
        <v>9</v>
      </c>
      <c r="AC92">
        <v>1</v>
      </c>
      <c r="AD92">
        <v>9</v>
      </c>
      <c r="AE92">
        <v>1</v>
      </c>
      <c r="AF92">
        <v>9</v>
      </c>
      <c r="AG92">
        <v>1</v>
      </c>
      <c r="AH92">
        <v>9</v>
      </c>
      <c r="AI92">
        <v>1</v>
      </c>
      <c r="AJ92">
        <v>9</v>
      </c>
      <c r="AK92">
        <v>1</v>
      </c>
      <c r="AL92">
        <v>9</v>
      </c>
      <c r="AM92">
        <v>1</v>
      </c>
      <c r="AN92">
        <v>9</v>
      </c>
      <c r="AO92">
        <v>1</v>
      </c>
      <c r="AP92">
        <v>9</v>
      </c>
      <c r="AQ92">
        <v>11</v>
      </c>
      <c r="AR92">
        <v>3</v>
      </c>
      <c r="AS92">
        <v>2</v>
      </c>
      <c r="AT92">
        <v>36</v>
      </c>
      <c r="AU92">
        <v>1</v>
      </c>
      <c r="AV92">
        <v>141</v>
      </c>
      <c r="AW92">
        <v>323</v>
      </c>
    </row>
    <row r="93" spans="1:49" x14ac:dyDescent="0.25">
      <c r="A93" t="s">
        <v>248</v>
      </c>
      <c r="B93">
        <v>3</v>
      </c>
      <c r="C93">
        <v>4</v>
      </c>
      <c r="D93">
        <v>4</v>
      </c>
      <c r="E93">
        <v>3</v>
      </c>
      <c r="F93">
        <v>5</v>
      </c>
      <c r="G93">
        <v>5</v>
      </c>
      <c r="H93">
        <v>2</v>
      </c>
      <c r="I93">
        <v>1</v>
      </c>
      <c r="J93">
        <v>9</v>
      </c>
      <c r="K93">
        <v>1</v>
      </c>
      <c r="L93">
        <v>9</v>
      </c>
      <c r="M93">
        <v>1</v>
      </c>
      <c r="N93">
        <v>9</v>
      </c>
      <c r="O93">
        <v>1</v>
      </c>
      <c r="P93">
        <v>9</v>
      </c>
      <c r="Q93">
        <v>6</v>
      </c>
      <c r="R93">
        <v>5</v>
      </c>
      <c r="S93">
        <v>5</v>
      </c>
      <c r="T93">
        <v>1</v>
      </c>
      <c r="U93">
        <v>5</v>
      </c>
      <c r="V93">
        <v>1</v>
      </c>
      <c r="W93">
        <v>5</v>
      </c>
      <c r="X93">
        <v>1</v>
      </c>
      <c r="Y93">
        <v>1</v>
      </c>
      <c r="Z93">
        <v>9</v>
      </c>
      <c r="AA93">
        <v>1</v>
      </c>
      <c r="AB93">
        <v>9</v>
      </c>
      <c r="AC93">
        <v>1</v>
      </c>
      <c r="AD93">
        <v>9</v>
      </c>
      <c r="AE93">
        <v>1</v>
      </c>
      <c r="AF93">
        <v>9</v>
      </c>
      <c r="AG93">
        <v>1</v>
      </c>
      <c r="AH93">
        <v>9</v>
      </c>
      <c r="AI93">
        <v>1</v>
      </c>
      <c r="AJ93">
        <v>9</v>
      </c>
      <c r="AK93">
        <v>1</v>
      </c>
      <c r="AL93">
        <v>9</v>
      </c>
      <c r="AM93">
        <v>1</v>
      </c>
      <c r="AN93">
        <v>9</v>
      </c>
      <c r="AO93">
        <v>1</v>
      </c>
      <c r="AP93">
        <v>9</v>
      </c>
      <c r="AQ93">
        <v>11</v>
      </c>
      <c r="AR93">
        <v>4</v>
      </c>
      <c r="AS93">
        <v>2</v>
      </c>
      <c r="AT93">
        <v>31</v>
      </c>
      <c r="AU93">
        <v>1</v>
      </c>
      <c r="AV93">
        <v>64</v>
      </c>
      <c r="AW93">
        <v>680</v>
      </c>
    </row>
    <row r="94" spans="1:49" x14ac:dyDescent="0.25">
      <c r="A94" t="s">
        <v>249</v>
      </c>
      <c r="B94">
        <v>3</v>
      </c>
      <c r="C94">
        <v>3</v>
      </c>
      <c r="D94">
        <v>4</v>
      </c>
      <c r="E94">
        <v>5</v>
      </c>
      <c r="F94">
        <v>4</v>
      </c>
      <c r="G94">
        <v>5</v>
      </c>
      <c r="H94">
        <v>4</v>
      </c>
      <c r="I94">
        <v>1</v>
      </c>
      <c r="J94">
        <v>9</v>
      </c>
      <c r="K94">
        <v>1</v>
      </c>
      <c r="L94">
        <v>9</v>
      </c>
      <c r="M94">
        <v>1</v>
      </c>
      <c r="N94">
        <v>9</v>
      </c>
      <c r="O94">
        <v>1</v>
      </c>
      <c r="P94">
        <v>9</v>
      </c>
      <c r="Q94">
        <v>1</v>
      </c>
      <c r="R94">
        <v>9</v>
      </c>
      <c r="S94">
        <v>5</v>
      </c>
      <c r="T94">
        <v>1</v>
      </c>
      <c r="U94">
        <v>5</v>
      </c>
      <c r="V94">
        <v>1</v>
      </c>
      <c r="W94">
        <v>1</v>
      </c>
      <c r="X94">
        <v>9</v>
      </c>
      <c r="Y94">
        <v>1</v>
      </c>
      <c r="Z94">
        <v>9</v>
      </c>
      <c r="AA94">
        <v>1</v>
      </c>
      <c r="AB94">
        <v>9</v>
      </c>
      <c r="AC94">
        <v>1</v>
      </c>
      <c r="AD94">
        <v>9</v>
      </c>
      <c r="AE94">
        <v>5</v>
      </c>
      <c r="AF94">
        <v>1</v>
      </c>
      <c r="AG94">
        <v>5</v>
      </c>
      <c r="AH94">
        <v>1</v>
      </c>
      <c r="AI94">
        <v>1</v>
      </c>
      <c r="AJ94">
        <v>9</v>
      </c>
      <c r="AK94">
        <v>5</v>
      </c>
      <c r="AL94">
        <v>1</v>
      </c>
      <c r="AM94">
        <v>1</v>
      </c>
      <c r="AN94">
        <v>7</v>
      </c>
      <c r="AO94">
        <v>5</v>
      </c>
      <c r="AP94">
        <v>1</v>
      </c>
      <c r="AQ94">
        <v>11</v>
      </c>
      <c r="AR94">
        <v>3</v>
      </c>
      <c r="AS94">
        <v>4</v>
      </c>
      <c r="AT94">
        <v>32</v>
      </c>
      <c r="AU94">
        <v>1</v>
      </c>
      <c r="AV94">
        <v>145</v>
      </c>
      <c r="AW94">
        <v>461</v>
      </c>
    </row>
    <row r="95" spans="1:49" x14ac:dyDescent="0.25">
      <c r="A95" t="s">
        <v>258</v>
      </c>
      <c r="B95">
        <v>3</v>
      </c>
      <c r="C95">
        <v>3</v>
      </c>
      <c r="D95">
        <v>6</v>
      </c>
      <c r="E95">
        <v>4</v>
      </c>
      <c r="F95">
        <v>3</v>
      </c>
      <c r="G95">
        <v>5</v>
      </c>
      <c r="H95">
        <v>3</v>
      </c>
      <c r="I95">
        <v>6</v>
      </c>
      <c r="J95">
        <v>5</v>
      </c>
      <c r="K95">
        <v>1</v>
      </c>
      <c r="L95">
        <v>9</v>
      </c>
      <c r="M95">
        <v>1</v>
      </c>
      <c r="N95">
        <v>9</v>
      </c>
      <c r="O95">
        <v>1</v>
      </c>
      <c r="P95">
        <v>9</v>
      </c>
      <c r="Q95">
        <v>6</v>
      </c>
      <c r="R95">
        <v>5</v>
      </c>
      <c r="S95">
        <v>1</v>
      </c>
      <c r="T95">
        <v>9</v>
      </c>
      <c r="U95">
        <v>5</v>
      </c>
      <c r="V95">
        <v>1</v>
      </c>
      <c r="W95">
        <v>6</v>
      </c>
      <c r="X95">
        <v>5</v>
      </c>
      <c r="Y95">
        <v>1</v>
      </c>
      <c r="Z95">
        <v>9</v>
      </c>
      <c r="AA95">
        <v>1</v>
      </c>
      <c r="AB95">
        <v>9</v>
      </c>
      <c r="AC95">
        <v>1</v>
      </c>
      <c r="AD95">
        <v>9</v>
      </c>
      <c r="AE95">
        <v>6</v>
      </c>
      <c r="AF95">
        <v>5</v>
      </c>
      <c r="AG95">
        <v>1</v>
      </c>
      <c r="AH95">
        <v>9</v>
      </c>
      <c r="AI95">
        <v>1</v>
      </c>
      <c r="AJ95">
        <v>9</v>
      </c>
      <c r="AK95">
        <v>1</v>
      </c>
      <c r="AL95">
        <v>9</v>
      </c>
      <c r="AM95">
        <v>1</v>
      </c>
      <c r="AN95">
        <v>9</v>
      </c>
      <c r="AO95">
        <v>1</v>
      </c>
      <c r="AP95">
        <v>9</v>
      </c>
      <c r="AQ95">
        <v>11</v>
      </c>
      <c r="AR95">
        <v>4</v>
      </c>
      <c r="AS95">
        <v>3</v>
      </c>
      <c r="AT95">
        <v>31</v>
      </c>
      <c r="AU95">
        <v>2</v>
      </c>
      <c r="AV95">
        <v>145</v>
      </c>
      <c r="AW95">
        <v>544</v>
      </c>
    </row>
    <row r="96" spans="1:49" x14ac:dyDescent="0.25">
      <c r="A96" t="s">
        <v>259</v>
      </c>
      <c r="B96">
        <v>3</v>
      </c>
      <c r="C96">
        <v>3</v>
      </c>
      <c r="D96">
        <v>6</v>
      </c>
      <c r="E96">
        <v>2</v>
      </c>
      <c r="F96">
        <v>6</v>
      </c>
      <c r="G96">
        <v>4</v>
      </c>
      <c r="H96">
        <v>4</v>
      </c>
      <c r="I96">
        <v>1</v>
      </c>
      <c r="J96">
        <v>9</v>
      </c>
      <c r="K96">
        <v>1</v>
      </c>
      <c r="L96">
        <v>9</v>
      </c>
      <c r="M96">
        <v>1</v>
      </c>
      <c r="N96">
        <v>9</v>
      </c>
      <c r="O96">
        <v>1</v>
      </c>
      <c r="P96">
        <v>9</v>
      </c>
      <c r="Q96">
        <v>5</v>
      </c>
      <c r="R96">
        <v>1</v>
      </c>
      <c r="S96">
        <v>5</v>
      </c>
      <c r="T96">
        <v>1</v>
      </c>
      <c r="U96">
        <v>5</v>
      </c>
      <c r="V96">
        <v>1</v>
      </c>
      <c r="W96">
        <v>5</v>
      </c>
      <c r="X96">
        <v>1</v>
      </c>
      <c r="Y96">
        <v>1</v>
      </c>
      <c r="Z96">
        <v>9</v>
      </c>
      <c r="AA96">
        <v>6</v>
      </c>
      <c r="AB96">
        <v>5</v>
      </c>
      <c r="AC96">
        <v>1</v>
      </c>
      <c r="AD96">
        <v>9</v>
      </c>
      <c r="AE96">
        <v>1</v>
      </c>
      <c r="AF96">
        <v>9</v>
      </c>
      <c r="AG96">
        <v>1</v>
      </c>
      <c r="AH96">
        <v>9</v>
      </c>
      <c r="AI96">
        <v>1</v>
      </c>
      <c r="AJ96">
        <v>9</v>
      </c>
      <c r="AK96">
        <v>1</v>
      </c>
      <c r="AL96">
        <v>9</v>
      </c>
      <c r="AM96">
        <v>1</v>
      </c>
      <c r="AN96">
        <v>9</v>
      </c>
      <c r="AO96">
        <v>1</v>
      </c>
      <c r="AP96">
        <v>9</v>
      </c>
      <c r="AQ96">
        <v>11</v>
      </c>
      <c r="AR96">
        <v>4</v>
      </c>
      <c r="AS96">
        <v>2</v>
      </c>
      <c r="AT96">
        <v>24</v>
      </c>
      <c r="AU96">
        <v>2</v>
      </c>
      <c r="AV96">
        <v>96</v>
      </c>
      <c r="AW96">
        <v>1089</v>
      </c>
    </row>
  </sheetData>
  <mergeCells count="1">
    <mergeCell ref="G1: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94A7-C086-485E-83E0-F63673CBBCEC}">
  <dimension ref="A1:DU131"/>
  <sheetViews>
    <sheetView zoomScale="115" zoomScaleNormal="115" workbookViewId="0">
      <pane xSplit="3" ySplit="5" topLeftCell="D26" activePane="bottomRight" state="frozen"/>
      <selection pane="topRight" activeCell="D1" sqref="D1"/>
      <selection pane="bottomLeft" activeCell="A6" sqref="A6"/>
      <selection pane="bottomRight" activeCell="F28" sqref="F28"/>
    </sheetView>
  </sheetViews>
  <sheetFormatPr defaultRowHeight="15" x14ac:dyDescent="0.25"/>
  <cols>
    <col min="1" max="1" width="26.85546875" customWidth="1"/>
    <col min="2" max="2" width="5.85546875" hidden="1" customWidth="1"/>
    <col min="3" max="3" width="3.5703125" style="5" customWidth="1"/>
    <col min="4" max="4" width="5.7109375" customWidth="1"/>
    <col min="5" max="5" width="5.140625" style="6" customWidth="1"/>
    <col min="6" max="6" width="5.5703125" customWidth="1"/>
    <col min="7" max="7" width="5" style="6" customWidth="1"/>
    <col min="8" max="8" width="5.5703125" customWidth="1"/>
    <col min="9" max="9" width="4.85546875" style="3" customWidth="1"/>
    <col min="10" max="10" width="5.5703125" customWidth="1"/>
    <col min="11" max="11" width="5.140625" style="6" customWidth="1"/>
    <col min="12" max="12" width="5.42578125" customWidth="1"/>
    <col min="13" max="13" width="5.140625" style="6" customWidth="1"/>
    <col min="14" max="14" width="5.7109375" customWidth="1"/>
    <col min="15" max="15" width="4.85546875" style="6" customWidth="1"/>
    <col min="16" max="16" width="5.42578125" customWidth="1"/>
    <col min="17" max="17" width="4.85546875" style="3" customWidth="1"/>
    <col min="18" max="18" width="5.28515625" customWidth="1"/>
    <col min="19" max="19" width="5" style="6" customWidth="1"/>
    <col min="20" max="20" width="5.140625" customWidth="1"/>
    <col min="21" max="21" width="5" style="6" customWidth="1"/>
    <col min="22" max="22" width="5.5703125" customWidth="1"/>
    <col min="23" max="23" width="4.85546875" style="6" customWidth="1"/>
    <col min="24" max="24" width="5.5703125" customWidth="1"/>
    <col min="25" max="25" width="5.140625" style="3" customWidth="1"/>
    <col min="26" max="26" width="5.42578125" customWidth="1"/>
    <col min="27" max="27" width="5.28515625" style="6" customWidth="1"/>
    <col min="28" max="28" width="5.42578125" customWidth="1"/>
    <col min="29" max="29" width="4.85546875" style="6" customWidth="1"/>
    <col min="30" max="30" width="5.28515625" customWidth="1"/>
    <col min="31" max="31" width="4.85546875" style="6" customWidth="1"/>
    <col min="32" max="32" width="5.28515625" customWidth="1"/>
    <col min="33" max="33" width="4.85546875" style="3" customWidth="1"/>
    <col min="34" max="34" width="5.5703125" customWidth="1"/>
    <col min="35" max="35" width="5" style="6" customWidth="1"/>
    <col min="36" max="36" width="5.42578125" customWidth="1"/>
    <col min="37" max="37" width="5" style="6" customWidth="1"/>
    <col min="38" max="38" width="5.28515625" customWidth="1"/>
    <col min="39" max="39" width="5.28515625" style="6" customWidth="1"/>
    <col min="40" max="40" width="5.5703125" customWidth="1"/>
    <col min="41" max="41" width="5.28515625" style="6" customWidth="1"/>
    <col min="42" max="42" width="5.7109375" customWidth="1"/>
    <col min="43" max="43" width="5.42578125" style="3" customWidth="1"/>
    <col min="44" max="44" width="4.85546875" customWidth="1"/>
    <col min="45" max="45" width="5.42578125" customWidth="1"/>
    <col min="46" max="46" width="5" customWidth="1"/>
    <col min="47" max="47" width="4.5703125" customWidth="1"/>
    <col min="48" max="48" width="4.42578125" style="6" customWidth="1"/>
    <col min="49" max="49" width="4.7109375" customWidth="1"/>
    <col min="50" max="50" width="7.28515625" style="3" customWidth="1"/>
    <col min="51" max="51" width="4.85546875" style="6" customWidth="1"/>
    <col min="52" max="52" width="5.7109375" customWidth="1"/>
    <col min="53" max="53" width="6" customWidth="1"/>
    <col min="54" max="54" width="6" style="6" customWidth="1"/>
    <col min="55" max="55" width="3.42578125" customWidth="1"/>
    <col min="56" max="56" width="5.140625" customWidth="1"/>
    <col min="57" max="57" width="5.28515625" style="6" customWidth="1"/>
    <col min="58" max="58" width="5.5703125" customWidth="1"/>
    <col min="59" max="59" width="5.42578125" style="6" customWidth="1"/>
    <col min="60" max="60" width="5.42578125" customWidth="1"/>
    <col min="61" max="61" width="5" style="6" customWidth="1"/>
    <col min="62" max="62" width="5.85546875" customWidth="1"/>
    <col min="63" max="63" width="5.42578125" style="6" customWidth="1"/>
    <col min="64" max="64" width="8.42578125" customWidth="1"/>
    <col min="65" max="65" width="8" customWidth="1"/>
    <col min="66" max="66" width="10.85546875" style="6" customWidth="1"/>
    <col min="67" max="67" width="3.85546875" customWidth="1"/>
    <col min="68" max="68" width="19.28515625" style="6" customWidth="1"/>
    <col min="69" max="69" width="5.7109375" customWidth="1"/>
    <col min="70" max="70" width="5.7109375" style="6" customWidth="1"/>
    <col min="71" max="71" width="5.5703125" customWidth="1"/>
    <col min="72" max="72" width="5.5703125" style="6" customWidth="1"/>
    <col min="73" max="73" width="5.7109375" customWidth="1"/>
    <col min="74" max="74" width="5.7109375" style="6" customWidth="1"/>
    <col min="75" max="75" width="6.85546875" customWidth="1"/>
    <col min="76" max="76" width="5" style="6" customWidth="1"/>
    <col min="77" max="78" width="6.140625" customWidth="1"/>
    <col min="79" max="79" width="12.85546875" style="75" customWidth="1"/>
  </cols>
  <sheetData>
    <row r="1" spans="1:99" ht="15" customHeight="1" x14ac:dyDescent="0.25">
      <c r="D1" s="190" t="s">
        <v>58</v>
      </c>
      <c r="E1" s="190"/>
      <c r="F1" s="190"/>
      <c r="G1" s="190"/>
      <c r="H1" s="190"/>
      <c r="I1" s="28"/>
      <c r="J1" s="191" t="s">
        <v>60</v>
      </c>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2"/>
      <c r="AR1" s="193" t="s">
        <v>65</v>
      </c>
      <c r="AS1" s="194"/>
      <c r="AT1" s="194"/>
      <c r="AU1" s="194"/>
      <c r="AV1" s="195"/>
      <c r="AW1" s="196" t="s">
        <v>66</v>
      </c>
      <c r="AX1" s="197"/>
      <c r="AZ1" s="164" t="s">
        <v>87</v>
      </c>
      <c r="BA1" s="165"/>
      <c r="BB1" s="165"/>
      <c r="BC1" s="165"/>
      <c r="BD1" s="165"/>
      <c r="BE1" s="165"/>
      <c r="BF1" s="165"/>
      <c r="BG1" s="165"/>
      <c r="BH1" s="165"/>
      <c r="BI1" s="165"/>
      <c r="BJ1" s="165"/>
      <c r="BK1" s="165"/>
      <c r="BL1" s="165"/>
      <c r="BM1" s="165"/>
      <c r="BN1" s="165"/>
      <c r="BP1" s="163" t="s">
        <v>151</v>
      </c>
      <c r="BQ1" s="163"/>
      <c r="BR1" s="163"/>
      <c r="BS1" s="163"/>
      <c r="BT1" s="163"/>
      <c r="BU1" s="163"/>
      <c r="BV1" s="163"/>
      <c r="BW1" s="163"/>
      <c r="BX1" s="163"/>
      <c r="BY1" s="163"/>
      <c r="BZ1" s="163"/>
      <c r="CA1" s="68"/>
    </row>
    <row r="2" spans="1:99" ht="15" customHeight="1" x14ac:dyDescent="0.25">
      <c r="D2" t="s">
        <v>0</v>
      </c>
      <c r="F2" t="s">
        <v>0</v>
      </c>
      <c r="H2" t="s">
        <v>1</v>
      </c>
      <c r="J2" s="178" t="s">
        <v>61</v>
      </c>
      <c r="K2" s="179"/>
      <c r="L2" s="179"/>
      <c r="M2" s="179"/>
      <c r="N2" s="179"/>
      <c r="O2" s="179"/>
      <c r="P2" s="179"/>
      <c r="Q2" s="180"/>
      <c r="R2" s="181" t="s">
        <v>62</v>
      </c>
      <c r="S2" s="182"/>
      <c r="T2" s="182"/>
      <c r="U2" s="182"/>
      <c r="V2" s="182"/>
      <c r="W2" s="182"/>
      <c r="X2" s="182"/>
      <c r="Y2" s="183"/>
      <c r="Z2" s="184" t="s">
        <v>63</v>
      </c>
      <c r="AA2" s="185"/>
      <c r="AB2" s="185"/>
      <c r="AC2" s="185"/>
      <c r="AD2" s="185"/>
      <c r="AE2" s="185"/>
      <c r="AF2" s="185"/>
      <c r="AG2" s="186"/>
      <c r="AH2" s="187" t="s">
        <v>64</v>
      </c>
      <c r="AI2" s="188"/>
      <c r="AJ2" s="188"/>
      <c r="AK2" s="188"/>
      <c r="AL2" s="188"/>
      <c r="AM2" s="188"/>
      <c r="AN2" s="188"/>
      <c r="AO2" s="188"/>
      <c r="AP2" s="188"/>
      <c r="AQ2" s="189"/>
      <c r="BP2" s="8" t="s">
        <v>147</v>
      </c>
      <c r="BQ2" s="166">
        <v>4</v>
      </c>
      <c r="BR2" s="166"/>
      <c r="BS2" s="166">
        <v>5</v>
      </c>
      <c r="BT2" s="166"/>
      <c r="BU2" s="166">
        <v>4</v>
      </c>
      <c r="BV2" s="166"/>
      <c r="BW2" s="166">
        <v>4</v>
      </c>
      <c r="BX2" s="166"/>
      <c r="BY2" s="166">
        <v>13</v>
      </c>
      <c r="BZ2" s="174"/>
      <c r="CA2" s="69"/>
    </row>
    <row r="3" spans="1:99" x14ac:dyDescent="0.25">
      <c r="D3" t="s">
        <v>3</v>
      </c>
      <c r="F3" t="s">
        <v>4</v>
      </c>
      <c r="H3" t="s">
        <v>5</v>
      </c>
      <c r="J3" t="s">
        <v>6</v>
      </c>
      <c r="K3" s="6" t="s">
        <v>7</v>
      </c>
      <c r="L3" t="s">
        <v>8</v>
      </c>
      <c r="M3" s="6" t="s">
        <v>9</v>
      </c>
      <c r="N3" t="s">
        <v>10</v>
      </c>
      <c r="O3" s="6" t="s">
        <v>11</v>
      </c>
      <c r="P3" t="s">
        <v>12</v>
      </c>
      <c r="Q3" s="3" t="s">
        <v>13</v>
      </c>
      <c r="R3" t="s">
        <v>14</v>
      </c>
      <c r="S3" s="6" t="s">
        <v>15</v>
      </c>
      <c r="T3" t="s">
        <v>16</v>
      </c>
      <c r="U3" s="6" t="s">
        <v>17</v>
      </c>
      <c r="V3" t="s">
        <v>18</v>
      </c>
      <c r="W3" s="6" t="s">
        <v>19</v>
      </c>
      <c r="X3" t="s">
        <v>20</v>
      </c>
      <c r="Y3" s="3" t="s">
        <v>21</v>
      </c>
      <c r="Z3" t="s">
        <v>22</v>
      </c>
      <c r="AA3" s="6" t="s">
        <v>23</v>
      </c>
      <c r="AB3" t="s">
        <v>24</v>
      </c>
      <c r="AC3" s="6" t="s">
        <v>25</v>
      </c>
      <c r="AD3" t="s">
        <v>26</v>
      </c>
      <c r="AE3" s="6" t="s">
        <v>27</v>
      </c>
      <c r="AF3" t="s">
        <v>28</v>
      </c>
      <c r="AG3" s="3" t="s">
        <v>29</v>
      </c>
      <c r="AH3" t="s">
        <v>30</v>
      </c>
      <c r="AI3" s="6" t="s">
        <v>31</v>
      </c>
      <c r="AJ3" t="s">
        <v>32</v>
      </c>
      <c r="AK3" s="6" t="s">
        <v>33</v>
      </c>
      <c r="AL3" t="s">
        <v>34</v>
      </c>
      <c r="AM3" s="6" t="s">
        <v>35</v>
      </c>
      <c r="AN3" t="s">
        <v>36</v>
      </c>
      <c r="AO3" s="6" t="s">
        <v>37</v>
      </c>
      <c r="AP3" t="s">
        <v>38</v>
      </c>
      <c r="AQ3" s="3" t="s">
        <v>39</v>
      </c>
      <c r="AR3" t="s">
        <v>40</v>
      </c>
      <c r="AS3" t="s">
        <v>41</v>
      </c>
      <c r="AT3" t="s">
        <v>42</v>
      </c>
      <c r="AU3" t="s">
        <v>43</v>
      </c>
      <c r="AV3" s="6" t="s">
        <v>44</v>
      </c>
      <c r="AW3" t="s">
        <v>59</v>
      </c>
      <c r="AZ3" s="164" t="s">
        <v>88</v>
      </c>
      <c r="BA3" s="165"/>
      <c r="BB3" s="177"/>
      <c r="BC3" s="9"/>
      <c r="BD3" s="164" t="s">
        <v>91</v>
      </c>
      <c r="BE3" s="165"/>
      <c r="BF3" s="165"/>
      <c r="BG3" s="165"/>
      <c r="BH3" s="165"/>
      <c r="BI3" s="165"/>
      <c r="BJ3" s="165"/>
      <c r="BK3" s="165"/>
      <c r="BL3" s="165"/>
      <c r="BM3" s="165"/>
      <c r="BN3" s="165"/>
      <c r="BQ3" s="164" t="s">
        <v>91</v>
      </c>
      <c r="BR3" s="165"/>
      <c r="BS3" s="165"/>
      <c r="BT3" s="165"/>
      <c r="BU3" s="165"/>
      <c r="BV3" s="165"/>
      <c r="BW3" s="165"/>
      <c r="BX3" s="165"/>
      <c r="BY3" s="165"/>
      <c r="BZ3" s="165"/>
      <c r="CA3" s="10"/>
    </row>
    <row r="4" spans="1:99" s="8" customFormat="1" x14ac:dyDescent="0.25">
      <c r="A4" s="63" t="s">
        <v>168</v>
      </c>
      <c r="C4" s="59"/>
      <c r="D4" s="173" t="s">
        <v>96</v>
      </c>
      <c r="E4" s="174"/>
      <c r="F4" s="175" t="s">
        <v>97</v>
      </c>
      <c r="G4" s="174"/>
      <c r="H4" s="175" t="s">
        <v>98</v>
      </c>
      <c r="I4" s="176"/>
      <c r="J4" s="171" t="s">
        <v>67</v>
      </c>
      <c r="K4" s="172"/>
      <c r="L4" s="169" t="s">
        <v>70</v>
      </c>
      <c r="M4" s="172"/>
      <c r="N4" s="169" t="s">
        <v>71</v>
      </c>
      <c r="O4" s="172"/>
      <c r="P4" s="169" t="s">
        <v>72</v>
      </c>
      <c r="Q4" s="170"/>
      <c r="R4" s="171" t="s">
        <v>73</v>
      </c>
      <c r="S4" s="172"/>
      <c r="T4" s="169" t="s">
        <v>74</v>
      </c>
      <c r="U4" s="172"/>
      <c r="V4" s="169" t="s">
        <v>288</v>
      </c>
      <c r="W4" s="172"/>
      <c r="X4" s="169" t="s">
        <v>76</v>
      </c>
      <c r="Y4" s="170"/>
      <c r="Z4" s="171" t="s">
        <v>77</v>
      </c>
      <c r="AA4" s="172"/>
      <c r="AB4" s="169" t="s">
        <v>78</v>
      </c>
      <c r="AC4" s="172"/>
      <c r="AD4" s="169" t="s">
        <v>79</v>
      </c>
      <c r="AE4" s="172"/>
      <c r="AF4" s="169" t="s">
        <v>80</v>
      </c>
      <c r="AG4" s="170"/>
      <c r="AH4" s="171" t="s">
        <v>81</v>
      </c>
      <c r="AI4" s="172"/>
      <c r="AJ4" s="169" t="s">
        <v>82</v>
      </c>
      <c r="AK4" s="172"/>
      <c r="AL4" s="169" t="s">
        <v>83</v>
      </c>
      <c r="AM4" s="172"/>
      <c r="AN4" s="169" t="s">
        <v>84</v>
      </c>
      <c r="AO4" s="172"/>
      <c r="AP4" s="169" t="s">
        <v>85</v>
      </c>
      <c r="AQ4" s="170"/>
      <c r="AV4" s="61"/>
      <c r="AX4" s="62"/>
      <c r="AY4" s="61"/>
      <c r="AZ4" s="8" t="s">
        <v>89</v>
      </c>
      <c r="BA4" s="8" t="s">
        <v>89</v>
      </c>
      <c r="BB4" s="61" t="s">
        <v>90</v>
      </c>
      <c r="BD4" s="161" t="s">
        <v>93</v>
      </c>
      <c r="BE4" s="161"/>
      <c r="BF4" s="161" t="s">
        <v>94</v>
      </c>
      <c r="BG4" s="162"/>
      <c r="BH4" s="166" t="s">
        <v>2</v>
      </c>
      <c r="BI4" s="166"/>
      <c r="BJ4" s="166" t="s">
        <v>100</v>
      </c>
      <c r="BK4" s="166"/>
      <c r="BL4" s="166" t="s">
        <v>92</v>
      </c>
      <c r="BM4" s="166"/>
      <c r="BN4" s="60" t="s">
        <v>95</v>
      </c>
      <c r="BO4" s="8" t="s">
        <v>59</v>
      </c>
      <c r="BP4" s="58"/>
      <c r="BQ4" s="161" t="s">
        <v>93</v>
      </c>
      <c r="BR4" s="161"/>
      <c r="BS4" s="161" t="s">
        <v>94</v>
      </c>
      <c r="BT4" s="162"/>
      <c r="BU4" s="166" t="s">
        <v>2</v>
      </c>
      <c r="BV4" s="166"/>
      <c r="BW4" s="166" t="s">
        <v>100</v>
      </c>
      <c r="BX4" s="166"/>
      <c r="BY4" s="166" t="s">
        <v>92</v>
      </c>
      <c r="BZ4" s="166"/>
      <c r="CA4" s="70"/>
    </row>
    <row r="5" spans="1:99" s="2" customFormat="1" ht="22.5" customHeight="1" thickBot="1" x14ac:dyDescent="0.3">
      <c r="A5" s="51" t="s">
        <v>45</v>
      </c>
      <c r="B5" t="s">
        <v>57</v>
      </c>
      <c r="C5" s="5" t="s">
        <v>99</v>
      </c>
      <c r="D5" s="2" t="s">
        <v>68</v>
      </c>
      <c r="E5" s="7" t="s">
        <v>69</v>
      </c>
      <c r="F5" s="2" t="s">
        <v>68</v>
      </c>
      <c r="G5" s="7" t="s">
        <v>69</v>
      </c>
      <c r="H5" s="2" t="s">
        <v>68</v>
      </c>
      <c r="I5" s="4" t="s">
        <v>69</v>
      </c>
      <c r="J5" s="2" t="s">
        <v>68</v>
      </c>
      <c r="K5" s="7" t="s">
        <v>69</v>
      </c>
      <c r="L5" s="2" t="s">
        <v>68</v>
      </c>
      <c r="M5" s="7" t="s">
        <v>69</v>
      </c>
      <c r="N5" s="2" t="s">
        <v>68</v>
      </c>
      <c r="O5" s="7" t="s">
        <v>69</v>
      </c>
      <c r="P5" s="2" t="s">
        <v>68</v>
      </c>
      <c r="Q5" s="4" t="s">
        <v>69</v>
      </c>
      <c r="R5" s="2" t="s">
        <v>68</v>
      </c>
      <c r="S5" s="7" t="s">
        <v>69</v>
      </c>
      <c r="T5" s="2" t="s">
        <v>68</v>
      </c>
      <c r="U5" s="7" t="s">
        <v>69</v>
      </c>
      <c r="V5" s="2" t="s">
        <v>68</v>
      </c>
      <c r="W5" s="7" t="s">
        <v>69</v>
      </c>
      <c r="X5" s="2" t="s">
        <v>68</v>
      </c>
      <c r="Y5" s="4" t="s">
        <v>69</v>
      </c>
      <c r="Z5" s="2" t="s">
        <v>68</v>
      </c>
      <c r="AA5" s="7" t="s">
        <v>69</v>
      </c>
      <c r="AB5" s="2" t="s">
        <v>68</v>
      </c>
      <c r="AC5" s="7" t="s">
        <v>69</v>
      </c>
      <c r="AD5" s="2" t="s">
        <v>68</v>
      </c>
      <c r="AE5" s="7" t="s">
        <v>69</v>
      </c>
      <c r="AF5" s="2" t="s">
        <v>68</v>
      </c>
      <c r="AG5" s="4" t="s">
        <v>69</v>
      </c>
      <c r="AH5" s="2" t="s">
        <v>68</v>
      </c>
      <c r="AI5" s="7" t="s">
        <v>69</v>
      </c>
      <c r="AJ5" s="2" t="s">
        <v>68</v>
      </c>
      <c r="AK5" s="7" t="s">
        <v>69</v>
      </c>
      <c r="AL5" s="2" t="s">
        <v>68</v>
      </c>
      <c r="AM5" s="7" t="s">
        <v>69</v>
      </c>
      <c r="AN5" s="2" t="s">
        <v>68</v>
      </c>
      <c r="AO5" s="7" t="s">
        <v>69</v>
      </c>
      <c r="AP5" s="2" t="s">
        <v>68</v>
      </c>
      <c r="AQ5" s="4" t="s">
        <v>86</v>
      </c>
      <c r="AR5" s="2" t="s">
        <v>143</v>
      </c>
      <c r="AS5" s="2" t="s">
        <v>144</v>
      </c>
      <c r="AT5" s="2" t="s">
        <v>145</v>
      </c>
      <c r="AU5" s="2" t="s">
        <v>52</v>
      </c>
      <c r="AV5" s="7" t="s">
        <v>53</v>
      </c>
      <c r="AW5" s="2" t="s">
        <v>54</v>
      </c>
      <c r="AX5" s="4" t="s">
        <v>55</v>
      </c>
      <c r="AY5" s="7"/>
      <c r="AZ5" s="2" t="s">
        <v>68</v>
      </c>
      <c r="BA5" s="2" t="s">
        <v>68</v>
      </c>
      <c r="BB5" s="7" t="s">
        <v>68</v>
      </c>
      <c r="BD5" s="2" t="s">
        <v>68</v>
      </c>
      <c r="BE5" s="7" t="s">
        <v>69</v>
      </c>
      <c r="BF5" s="2" t="s">
        <v>68</v>
      </c>
      <c r="BG5" s="7" t="s">
        <v>69</v>
      </c>
      <c r="BH5" s="2" t="s">
        <v>68</v>
      </c>
      <c r="BI5" s="7" t="s">
        <v>69</v>
      </c>
      <c r="BJ5" s="2" t="s">
        <v>68</v>
      </c>
      <c r="BK5" s="7" t="s">
        <v>69</v>
      </c>
      <c r="BL5" s="2" t="s">
        <v>68</v>
      </c>
      <c r="BM5" s="2" t="s">
        <v>69</v>
      </c>
      <c r="BN5" s="7"/>
      <c r="BP5" s="41"/>
      <c r="BQ5" s="2" t="s">
        <v>68</v>
      </c>
      <c r="BR5" s="7" t="s">
        <v>69</v>
      </c>
      <c r="BS5" s="2" t="s">
        <v>68</v>
      </c>
      <c r="BT5" s="7" t="s">
        <v>69</v>
      </c>
      <c r="BU5" s="2" t="s">
        <v>68</v>
      </c>
      <c r="BV5" s="7" t="s">
        <v>69</v>
      </c>
      <c r="BW5" s="2" t="s">
        <v>68</v>
      </c>
      <c r="BX5" s="7" t="s">
        <v>69</v>
      </c>
      <c r="BY5" s="2" t="s">
        <v>68</v>
      </c>
      <c r="BZ5" s="2" t="s">
        <v>69</v>
      </c>
      <c r="CA5" s="71"/>
    </row>
    <row r="6" spans="1:99" s="1" customFormat="1" ht="18.75" customHeight="1" thickTop="1" x14ac:dyDescent="0.25">
      <c r="A6" s="50" t="s">
        <v>161</v>
      </c>
      <c r="B6" s="167"/>
      <c r="C6" s="168"/>
      <c r="E6" s="23"/>
      <c r="G6" s="23"/>
      <c r="I6" s="22"/>
      <c r="K6" s="23"/>
      <c r="M6" s="23"/>
      <c r="O6" s="23"/>
      <c r="Q6" s="22"/>
      <c r="S6" s="23"/>
      <c r="U6" s="23"/>
      <c r="W6" s="23"/>
      <c r="Y6" s="22"/>
      <c r="AA6" s="23"/>
      <c r="AC6" s="23"/>
      <c r="AE6" s="23"/>
      <c r="AG6" s="22"/>
      <c r="AI6" s="23"/>
      <c r="AK6" s="23"/>
      <c r="AM6" s="23"/>
      <c r="AO6" s="23"/>
      <c r="AQ6" s="22"/>
      <c r="AV6" s="23"/>
      <c r="AX6" s="22"/>
      <c r="AY6" s="23"/>
      <c r="BB6" s="23"/>
      <c r="BE6" s="23"/>
      <c r="BG6" s="23"/>
      <c r="BI6" s="23"/>
      <c r="BK6" s="23"/>
      <c r="BN6" s="23"/>
      <c r="BP6" s="23"/>
      <c r="BR6" s="23"/>
      <c r="BT6" s="23"/>
      <c r="BV6" s="23"/>
      <c r="BX6" s="23"/>
      <c r="CA6" s="72"/>
    </row>
    <row r="7" spans="1:99" x14ac:dyDescent="0.25">
      <c r="A7" t="s">
        <v>174</v>
      </c>
      <c r="B7" t="s">
        <v>56</v>
      </c>
      <c r="C7" s="5">
        <v>1</v>
      </c>
      <c r="D7">
        <v>0</v>
      </c>
      <c r="E7" s="6">
        <v>0</v>
      </c>
      <c r="F7">
        <v>0</v>
      </c>
      <c r="G7" s="6">
        <v>0</v>
      </c>
      <c r="H7">
        <v>1</v>
      </c>
      <c r="I7" s="3">
        <v>0</v>
      </c>
      <c r="J7">
        <v>0</v>
      </c>
      <c r="K7" s="6">
        <v>0</v>
      </c>
      <c r="L7">
        <v>0</v>
      </c>
      <c r="M7" s="6">
        <v>0</v>
      </c>
      <c r="N7">
        <v>0</v>
      </c>
      <c r="O7" s="6">
        <v>0</v>
      </c>
      <c r="P7">
        <v>0</v>
      </c>
      <c r="Q7" s="3">
        <v>0</v>
      </c>
      <c r="R7">
        <v>0</v>
      </c>
      <c r="S7" s="6">
        <v>0</v>
      </c>
      <c r="T7">
        <v>0</v>
      </c>
      <c r="U7" s="6">
        <v>0</v>
      </c>
      <c r="V7">
        <v>1</v>
      </c>
      <c r="W7" s="6">
        <v>0</v>
      </c>
      <c r="X7">
        <v>1</v>
      </c>
      <c r="Y7" s="3">
        <v>0</v>
      </c>
      <c r="Z7">
        <v>0</v>
      </c>
      <c r="AA7" s="6">
        <v>0</v>
      </c>
      <c r="AB7">
        <v>0</v>
      </c>
      <c r="AC7" s="6">
        <v>0</v>
      </c>
      <c r="AD7">
        <v>0</v>
      </c>
      <c r="AE7" s="6">
        <v>0</v>
      </c>
      <c r="AF7">
        <v>0</v>
      </c>
      <c r="AG7" s="3">
        <v>0</v>
      </c>
      <c r="AH7">
        <v>0</v>
      </c>
      <c r="AI7" s="6">
        <v>0</v>
      </c>
      <c r="AJ7">
        <v>0</v>
      </c>
      <c r="AK7" s="6">
        <v>0</v>
      </c>
      <c r="AL7">
        <v>0</v>
      </c>
      <c r="AM7" s="6">
        <v>0</v>
      </c>
      <c r="AN7">
        <v>0</v>
      </c>
      <c r="AO7" s="6">
        <v>0</v>
      </c>
      <c r="AP7">
        <v>0</v>
      </c>
      <c r="AQ7" s="3">
        <v>0</v>
      </c>
      <c r="AR7">
        <v>11</v>
      </c>
      <c r="AS7">
        <v>4</v>
      </c>
      <c r="AT7">
        <v>3</v>
      </c>
      <c r="AU7">
        <v>22</v>
      </c>
      <c r="AV7" s="6">
        <v>1</v>
      </c>
      <c r="AW7">
        <v>44</v>
      </c>
      <c r="AX7" s="3">
        <v>607</v>
      </c>
      <c r="AZ7">
        <f t="shared" ref="AZ7:AZ36" si="0">D7</f>
        <v>0</v>
      </c>
      <c r="BA7">
        <f t="shared" ref="BA7:BA36" si="1">F7</f>
        <v>0</v>
      </c>
      <c r="BB7" s="6">
        <f t="shared" ref="BB7:BB36" si="2">H7</f>
        <v>1</v>
      </c>
      <c r="BD7" s="11">
        <f t="shared" ref="BD7:BE22" si="3">AVERAGE(J7, L7, N7, P7)</f>
        <v>0</v>
      </c>
      <c r="BE7" s="12">
        <f t="shared" si="3"/>
        <v>0</v>
      </c>
      <c r="BF7" s="11">
        <f t="shared" ref="BF7:BG22" si="4">AVERAGE(AH7, AJ7, AL7, AN7, AP7)</f>
        <v>0</v>
      </c>
      <c r="BG7" s="12">
        <f t="shared" si="4"/>
        <v>0</v>
      </c>
      <c r="BH7" s="11">
        <f t="shared" ref="BH7:BI22" si="5">AVERAGE(Z7, AB7, AD7, AF7)</f>
        <v>0</v>
      </c>
      <c r="BI7" s="12">
        <f t="shared" si="5"/>
        <v>0</v>
      </c>
      <c r="BJ7" s="24">
        <f t="shared" ref="BJ7:BK22" si="6">AVERAGE(R7, T7, V7, X7)</f>
        <v>0.5</v>
      </c>
      <c r="BK7" s="25">
        <f t="shared" si="6"/>
        <v>0</v>
      </c>
      <c r="BL7" s="24">
        <f t="shared" ref="BL7:BM22" si="7">AVERAGE(J7, L7, N7, P7, Z7, AB7, AD7, AF7, AH7, AJ7, AL7, AN7, AP7)</f>
        <v>0</v>
      </c>
      <c r="BM7" s="24">
        <f t="shared" si="7"/>
        <v>0</v>
      </c>
      <c r="BN7" s="25">
        <f t="shared" ref="BN7:BN36" si="8">AVERAGE(BJ7, BK7, BL7, BM7)</f>
        <v>0.125</v>
      </c>
      <c r="BQ7" s="11">
        <f t="shared" ref="BQ7:BR22" si="9">SUM(J7, L7, N7, P7)</f>
        <v>0</v>
      </c>
      <c r="BR7" s="12">
        <f t="shared" si="9"/>
        <v>0</v>
      </c>
      <c r="BS7" s="11">
        <f t="shared" ref="BS7:BT22" si="10">SUM(AH7, AJ7, AL7, AN7, AP7)</f>
        <v>0</v>
      </c>
      <c r="BT7" s="12">
        <f t="shared" si="10"/>
        <v>0</v>
      </c>
      <c r="BU7" s="11">
        <f t="shared" ref="BU7:BV22" si="11">SUM(Z7, AB7, AD7, AF7)</f>
        <v>0</v>
      </c>
      <c r="BV7" s="12">
        <f t="shared" si="11"/>
        <v>0</v>
      </c>
      <c r="BW7" s="11">
        <f t="shared" ref="BW7:BX22" si="12">SUM(R7, T7, V7, X7)</f>
        <v>2</v>
      </c>
      <c r="BX7" s="12">
        <f t="shared" si="12"/>
        <v>0</v>
      </c>
      <c r="BY7" s="11">
        <f>SUM(J7, L7, N7, P7, Z7, AB7, AD7, AF7, AH7, AJ7, AL7, AN7, AP7)</f>
        <v>0</v>
      </c>
      <c r="BZ7" s="11">
        <f t="shared" ref="BZ7:BZ36" si="13">SUM(K7, M7, O7, Q7, AA7, AC7, AE7, AG7, AI7, AK7, AM7, AO7, AQ7)</f>
        <v>0</v>
      </c>
      <c r="CA7" s="56"/>
      <c r="CB7" t="s">
        <v>370</v>
      </c>
      <c r="CE7" t="s">
        <v>392</v>
      </c>
      <c r="CO7" t="s">
        <v>370</v>
      </c>
      <c r="CR7" t="s">
        <v>393</v>
      </c>
    </row>
    <row r="8" spans="1:99" ht="15.75" thickBot="1" x14ac:dyDescent="0.3">
      <c r="A8" t="s">
        <v>175</v>
      </c>
      <c r="B8" t="s">
        <v>56</v>
      </c>
      <c r="C8" s="5">
        <v>1</v>
      </c>
      <c r="D8">
        <v>0</v>
      </c>
      <c r="E8" s="6">
        <v>0</v>
      </c>
      <c r="F8">
        <v>0</v>
      </c>
      <c r="G8" s="6">
        <v>0</v>
      </c>
      <c r="H8">
        <v>1</v>
      </c>
      <c r="I8" s="3">
        <v>0</v>
      </c>
      <c r="J8">
        <v>0</v>
      </c>
      <c r="K8" s="6">
        <v>0</v>
      </c>
      <c r="L8">
        <v>1</v>
      </c>
      <c r="M8" s="6">
        <v>0</v>
      </c>
      <c r="N8">
        <v>0</v>
      </c>
      <c r="O8" s="6">
        <v>0</v>
      </c>
      <c r="P8">
        <v>0</v>
      </c>
      <c r="Q8" s="3">
        <v>0</v>
      </c>
      <c r="R8">
        <v>0</v>
      </c>
      <c r="S8" s="6">
        <v>0</v>
      </c>
      <c r="T8">
        <v>1</v>
      </c>
      <c r="U8" s="6">
        <v>0</v>
      </c>
      <c r="V8">
        <v>1</v>
      </c>
      <c r="W8" s="6">
        <v>0</v>
      </c>
      <c r="X8">
        <v>0</v>
      </c>
      <c r="Y8" s="3">
        <v>0</v>
      </c>
      <c r="Z8">
        <v>0</v>
      </c>
      <c r="AA8" s="6">
        <v>0</v>
      </c>
      <c r="AB8">
        <v>0</v>
      </c>
      <c r="AC8" s="6">
        <v>0</v>
      </c>
      <c r="AD8">
        <v>0</v>
      </c>
      <c r="AE8" s="6">
        <v>0</v>
      </c>
      <c r="AF8">
        <v>0</v>
      </c>
      <c r="AG8" s="3">
        <v>0</v>
      </c>
      <c r="AH8">
        <v>1</v>
      </c>
      <c r="AI8" s="6">
        <v>1</v>
      </c>
      <c r="AJ8">
        <v>1</v>
      </c>
      <c r="AK8" s="6">
        <v>0</v>
      </c>
      <c r="AL8">
        <v>1</v>
      </c>
      <c r="AM8" s="6">
        <v>0</v>
      </c>
      <c r="AN8">
        <v>0</v>
      </c>
      <c r="AO8" s="6">
        <v>0</v>
      </c>
      <c r="AP8">
        <v>0</v>
      </c>
      <c r="AQ8" s="3">
        <v>0</v>
      </c>
      <c r="AR8">
        <v>11</v>
      </c>
      <c r="AS8">
        <v>3</v>
      </c>
      <c r="AT8">
        <v>5</v>
      </c>
      <c r="AU8">
        <v>35</v>
      </c>
      <c r="AV8" s="6">
        <v>1</v>
      </c>
      <c r="AW8">
        <v>50</v>
      </c>
      <c r="AX8" s="3">
        <v>584</v>
      </c>
      <c r="AZ8">
        <f t="shared" si="0"/>
        <v>0</v>
      </c>
      <c r="BA8">
        <f t="shared" si="1"/>
        <v>0</v>
      </c>
      <c r="BB8" s="6">
        <f t="shared" si="2"/>
        <v>1</v>
      </c>
      <c r="BD8" s="11">
        <f t="shared" si="3"/>
        <v>0.25</v>
      </c>
      <c r="BE8" s="12">
        <f t="shared" si="3"/>
        <v>0</v>
      </c>
      <c r="BF8" s="11">
        <f t="shared" si="4"/>
        <v>0.6</v>
      </c>
      <c r="BG8" s="12">
        <f t="shared" si="4"/>
        <v>0.2</v>
      </c>
      <c r="BH8" s="11">
        <f t="shared" si="5"/>
        <v>0</v>
      </c>
      <c r="BI8" s="12">
        <f t="shared" si="5"/>
        <v>0</v>
      </c>
      <c r="BJ8" s="24">
        <f t="shared" si="6"/>
        <v>0.5</v>
      </c>
      <c r="BK8" s="25">
        <f t="shared" si="6"/>
        <v>0</v>
      </c>
      <c r="BL8" s="24">
        <f t="shared" si="7"/>
        <v>0.30769230769230771</v>
      </c>
      <c r="BM8" s="24">
        <f t="shared" si="7"/>
        <v>7.6923076923076927E-2</v>
      </c>
      <c r="BN8" s="25">
        <f t="shared" si="8"/>
        <v>0.22115384615384615</v>
      </c>
      <c r="BQ8" s="11">
        <f t="shared" si="9"/>
        <v>1</v>
      </c>
      <c r="BR8" s="12">
        <f t="shared" si="9"/>
        <v>0</v>
      </c>
      <c r="BS8" s="11">
        <f t="shared" si="10"/>
        <v>3</v>
      </c>
      <c r="BT8" s="12">
        <f t="shared" si="10"/>
        <v>1</v>
      </c>
      <c r="BU8" s="11">
        <f t="shared" si="11"/>
        <v>0</v>
      </c>
      <c r="BV8" s="12">
        <f t="shared" si="11"/>
        <v>0</v>
      </c>
      <c r="BW8" s="11">
        <f t="shared" si="12"/>
        <v>2</v>
      </c>
      <c r="BX8" s="12">
        <f t="shared" si="12"/>
        <v>0</v>
      </c>
      <c r="BY8" s="11">
        <f t="shared" ref="BY8:BY36" si="14">SUM(J8, L8, N8, P8, Z8, AB8, AD8, AF8, AH8, AJ8, AL8, AN8, AP8)</f>
        <v>4</v>
      </c>
      <c r="BZ8" s="11">
        <f t="shared" si="13"/>
        <v>1</v>
      </c>
      <c r="CA8" s="56"/>
    </row>
    <row r="9" spans="1:99" ht="15.75" thickTop="1" x14ac:dyDescent="0.25">
      <c r="A9" t="s">
        <v>176</v>
      </c>
      <c r="B9" t="s">
        <v>56</v>
      </c>
      <c r="C9" s="5">
        <v>1</v>
      </c>
      <c r="D9">
        <v>0</v>
      </c>
      <c r="E9" s="6">
        <v>0</v>
      </c>
      <c r="F9">
        <v>0</v>
      </c>
      <c r="G9" s="6">
        <v>0</v>
      </c>
      <c r="H9">
        <v>0</v>
      </c>
      <c r="I9" s="3">
        <v>0</v>
      </c>
      <c r="J9">
        <v>0</v>
      </c>
      <c r="K9" s="6">
        <v>0</v>
      </c>
      <c r="L9">
        <v>0</v>
      </c>
      <c r="M9" s="6">
        <v>0</v>
      </c>
      <c r="N9">
        <v>0</v>
      </c>
      <c r="O9" s="6">
        <v>0</v>
      </c>
      <c r="P9">
        <v>0</v>
      </c>
      <c r="Q9" s="3">
        <v>0</v>
      </c>
      <c r="R9">
        <v>0</v>
      </c>
      <c r="S9" s="6">
        <v>0</v>
      </c>
      <c r="T9">
        <v>0</v>
      </c>
      <c r="U9" s="6">
        <v>0</v>
      </c>
      <c r="V9">
        <v>0</v>
      </c>
      <c r="W9" s="6">
        <v>0</v>
      </c>
      <c r="X9">
        <v>0</v>
      </c>
      <c r="Y9" s="3">
        <v>0</v>
      </c>
      <c r="Z9">
        <v>0</v>
      </c>
      <c r="AA9" s="6">
        <v>0</v>
      </c>
      <c r="AB9">
        <v>0</v>
      </c>
      <c r="AC9" s="6">
        <v>0</v>
      </c>
      <c r="AD9">
        <v>0</v>
      </c>
      <c r="AE9" s="6">
        <v>0</v>
      </c>
      <c r="AF9">
        <v>0</v>
      </c>
      <c r="AG9" s="3">
        <v>0</v>
      </c>
      <c r="AH9">
        <v>0</v>
      </c>
      <c r="AI9" s="6">
        <v>0</v>
      </c>
      <c r="AJ9">
        <v>0</v>
      </c>
      <c r="AK9" s="6">
        <v>0</v>
      </c>
      <c r="AL9">
        <v>0</v>
      </c>
      <c r="AM9" s="6">
        <v>0</v>
      </c>
      <c r="AN9">
        <v>0</v>
      </c>
      <c r="AO9" s="6">
        <v>0</v>
      </c>
      <c r="AP9">
        <v>0</v>
      </c>
      <c r="AQ9" s="3">
        <v>0</v>
      </c>
      <c r="AR9">
        <v>11</v>
      </c>
      <c r="AS9">
        <v>4</v>
      </c>
      <c r="AT9">
        <v>2</v>
      </c>
      <c r="AU9">
        <v>23</v>
      </c>
      <c r="AV9" s="6">
        <v>2</v>
      </c>
      <c r="AW9">
        <v>44</v>
      </c>
      <c r="AX9" s="3">
        <v>630</v>
      </c>
      <c r="AZ9">
        <f t="shared" si="0"/>
        <v>0</v>
      </c>
      <c r="BA9">
        <f t="shared" si="1"/>
        <v>0</v>
      </c>
      <c r="BB9" s="6">
        <f t="shared" si="2"/>
        <v>0</v>
      </c>
      <c r="BD9" s="11">
        <f t="shared" si="3"/>
        <v>0</v>
      </c>
      <c r="BE9" s="12">
        <f t="shared" si="3"/>
        <v>0</v>
      </c>
      <c r="BF9" s="11">
        <f t="shared" si="4"/>
        <v>0</v>
      </c>
      <c r="BG9" s="12">
        <f t="shared" si="4"/>
        <v>0</v>
      </c>
      <c r="BH9" s="11">
        <f t="shared" si="5"/>
        <v>0</v>
      </c>
      <c r="BI9" s="12">
        <f t="shared" si="5"/>
        <v>0</v>
      </c>
      <c r="BJ9" s="24">
        <f t="shared" si="6"/>
        <v>0</v>
      </c>
      <c r="BK9" s="25">
        <f t="shared" si="6"/>
        <v>0</v>
      </c>
      <c r="BL9" s="24">
        <f t="shared" si="7"/>
        <v>0</v>
      </c>
      <c r="BM9" s="24">
        <f t="shared" si="7"/>
        <v>0</v>
      </c>
      <c r="BN9" s="25">
        <f t="shared" si="8"/>
        <v>0</v>
      </c>
      <c r="BQ9" s="11">
        <f t="shared" si="9"/>
        <v>0</v>
      </c>
      <c r="BR9" s="12">
        <f t="shared" si="9"/>
        <v>0</v>
      </c>
      <c r="BS9" s="11">
        <f t="shared" si="10"/>
        <v>0</v>
      </c>
      <c r="BT9" s="12">
        <f t="shared" si="10"/>
        <v>0</v>
      </c>
      <c r="BU9" s="11">
        <f t="shared" si="11"/>
        <v>0</v>
      </c>
      <c r="BV9" s="12">
        <f t="shared" si="11"/>
        <v>0</v>
      </c>
      <c r="BW9" s="11">
        <f t="shared" si="12"/>
        <v>0</v>
      </c>
      <c r="BX9" s="12">
        <f t="shared" si="12"/>
        <v>0</v>
      </c>
      <c r="BY9" s="11">
        <f t="shared" si="14"/>
        <v>0</v>
      </c>
      <c r="BZ9" s="11">
        <f t="shared" si="13"/>
        <v>0</v>
      </c>
      <c r="CA9" s="56"/>
      <c r="CB9" s="128" t="s">
        <v>371</v>
      </c>
      <c r="CC9" s="128" t="s">
        <v>372</v>
      </c>
      <c r="CD9" s="128" t="s">
        <v>373</v>
      </c>
      <c r="CE9" s="128" t="s">
        <v>374</v>
      </c>
      <c r="CF9" s="128" t="s">
        <v>375</v>
      </c>
      <c r="CO9" s="128" t="s">
        <v>371</v>
      </c>
      <c r="CP9" s="128" t="s">
        <v>372</v>
      </c>
      <c r="CQ9" s="128" t="s">
        <v>373</v>
      </c>
      <c r="CR9" s="128" t="s">
        <v>374</v>
      </c>
      <c r="CS9" s="128" t="s">
        <v>375</v>
      </c>
    </row>
    <row r="10" spans="1:99" x14ac:dyDescent="0.25">
      <c r="A10" t="s">
        <v>177</v>
      </c>
      <c r="B10" t="s">
        <v>56</v>
      </c>
      <c r="C10" s="5">
        <v>1</v>
      </c>
      <c r="D10">
        <v>0</v>
      </c>
      <c r="E10" s="6">
        <v>0</v>
      </c>
      <c r="F10">
        <v>0</v>
      </c>
      <c r="G10" s="6">
        <v>0</v>
      </c>
      <c r="H10">
        <v>0</v>
      </c>
      <c r="I10" s="3">
        <v>0</v>
      </c>
      <c r="J10">
        <v>0</v>
      </c>
      <c r="K10" s="6">
        <v>0</v>
      </c>
      <c r="L10">
        <v>0</v>
      </c>
      <c r="M10" s="6">
        <v>0</v>
      </c>
      <c r="N10">
        <v>0</v>
      </c>
      <c r="O10" s="6">
        <v>0</v>
      </c>
      <c r="P10">
        <v>0</v>
      </c>
      <c r="Q10" s="3">
        <v>0</v>
      </c>
      <c r="R10">
        <v>0</v>
      </c>
      <c r="S10" s="6">
        <v>0</v>
      </c>
      <c r="T10">
        <v>0</v>
      </c>
      <c r="U10" s="6">
        <v>0</v>
      </c>
      <c r="V10">
        <v>1</v>
      </c>
      <c r="W10" s="6">
        <v>0</v>
      </c>
      <c r="X10">
        <v>0</v>
      </c>
      <c r="Y10" s="3">
        <v>0</v>
      </c>
      <c r="Z10">
        <v>0</v>
      </c>
      <c r="AA10" s="6">
        <v>0</v>
      </c>
      <c r="AB10">
        <v>0</v>
      </c>
      <c r="AC10" s="6">
        <v>0</v>
      </c>
      <c r="AD10">
        <v>0</v>
      </c>
      <c r="AE10" s="6">
        <v>0</v>
      </c>
      <c r="AF10">
        <v>0</v>
      </c>
      <c r="AG10" s="3">
        <v>0</v>
      </c>
      <c r="AH10">
        <v>0</v>
      </c>
      <c r="AI10" s="6">
        <v>0</v>
      </c>
      <c r="AJ10">
        <v>0</v>
      </c>
      <c r="AK10" s="6">
        <v>0</v>
      </c>
      <c r="AL10">
        <v>0</v>
      </c>
      <c r="AM10" s="6">
        <v>0</v>
      </c>
      <c r="AN10">
        <v>0</v>
      </c>
      <c r="AO10" s="6">
        <v>0</v>
      </c>
      <c r="AP10">
        <v>1</v>
      </c>
      <c r="AQ10" s="3">
        <v>0</v>
      </c>
      <c r="AR10">
        <v>11</v>
      </c>
      <c r="AS10">
        <v>4</v>
      </c>
      <c r="AT10">
        <v>2</v>
      </c>
      <c r="AU10">
        <v>28</v>
      </c>
      <c r="AV10" s="6">
        <v>1</v>
      </c>
      <c r="AW10">
        <v>54</v>
      </c>
      <c r="AX10" s="3">
        <v>492</v>
      </c>
      <c r="AZ10">
        <f t="shared" si="0"/>
        <v>0</v>
      </c>
      <c r="BA10">
        <f t="shared" si="1"/>
        <v>0</v>
      </c>
      <c r="BB10" s="6">
        <f t="shared" si="2"/>
        <v>0</v>
      </c>
      <c r="BD10" s="11">
        <f t="shared" si="3"/>
        <v>0</v>
      </c>
      <c r="BE10" s="12">
        <f t="shared" si="3"/>
        <v>0</v>
      </c>
      <c r="BF10" s="11">
        <f t="shared" si="4"/>
        <v>0.2</v>
      </c>
      <c r="BG10" s="12">
        <f t="shared" si="4"/>
        <v>0</v>
      </c>
      <c r="BH10" s="11">
        <f t="shared" si="5"/>
        <v>0</v>
      </c>
      <c r="BI10" s="12">
        <f t="shared" si="5"/>
        <v>0</v>
      </c>
      <c r="BJ10" s="24">
        <f t="shared" si="6"/>
        <v>0.25</v>
      </c>
      <c r="BK10" s="25">
        <f t="shared" si="6"/>
        <v>0</v>
      </c>
      <c r="BL10" s="24">
        <f t="shared" si="7"/>
        <v>7.6923076923076927E-2</v>
      </c>
      <c r="BM10" s="24">
        <f t="shared" si="7"/>
        <v>0</v>
      </c>
      <c r="BN10" s="25">
        <f t="shared" si="8"/>
        <v>8.1730769230769232E-2</v>
      </c>
      <c r="BQ10" s="11">
        <f t="shared" si="9"/>
        <v>0</v>
      </c>
      <c r="BR10" s="12">
        <f t="shared" si="9"/>
        <v>0</v>
      </c>
      <c r="BS10" s="11">
        <f t="shared" si="10"/>
        <v>1</v>
      </c>
      <c r="BT10" s="12">
        <f t="shared" si="10"/>
        <v>0</v>
      </c>
      <c r="BU10" s="11">
        <f t="shared" si="11"/>
        <v>0</v>
      </c>
      <c r="BV10" s="12">
        <f t="shared" si="11"/>
        <v>0</v>
      </c>
      <c r="BW10" s="11">
        <f t="shared" si="12"/>
        <v>1</v>
      </c>
      <c r="BX10" s="12">
        <f t="shared" si="12"/>
        <v>0</v>
      </c>
      <c r="BY10" s="11">
        <f t="shared" si="14"/>
        <v>1</v>
      </c>
      <c r="BZ10" s="11">
        <f t="shared" si="13"/>
        <v>0</v>
      </c>
      <c r="CA10" s="56"/>
      <c r="CB10">
        <v>0</v>
      </c>
      <c r="CC10">
        <v>0</v>
      </c>
      <c r="CD10">
        <f>CC10</f>
        <v>0</v>
      </c>
      <c r="CE10">
        <f>CC10/CC$52</f>
        <v>0</v>
      </c>
      <c r="CF10">
        <f>CD10/CC$52</f>
        <v>0</v>
      </c>
      <c r="CO10">
        <v>0</v>
      </c>
      <c r="CP10">
        <v>10</v>
      </c>
      <c r="CQ10">
        <f>CP10</f>
        <v>10</v>
      </c>
      <c r="CR10">
        <f>CP10/CP$13</f>
        <v>1E-3</v>
      </c>
      <c r="CS10">
        <f>CQ10/CP$13</f>
        <v>1E-3</v>
      </c>
    </row>
    <row r="11" spans="1:99" x14ac:dyDescent="0.25">
      <c r="A11" t="s">
        <v>178</v>
      </c>
      <c r="B11" t="s">
        <v>56</v>
      </c>
      <c r="C11" s="5">
        <v>1</v>
      </c>
      <c r="D11">
        <v>0</v>
      </c>
      <c r="E11" s="6">
        <v>0</v>
      </c>
      <c r="F11">
        <v>0</v>
      </c>
      <c r="G11" s="6">
        <v>0</v>
      </c>
      <c r="H11">
        <v>0</v>
      </c>
      <c r="I11" s="3">
        <v>0</v>
      </c>
      <c r="J11">
        <v>0</v>
      </c>
      <c r="K11" s="6">
        <v>0</v>
      </c>
      <c r="L11">
        <v>0</v>
      </c>
      <c r="M11" s="6">
        <v>0</v>
      </c>
      <c r="N11">
        <v>0</v>
      </c>
      <c r="O11" s="6">
        <v>0</v>
      </c>
      <c r="P11">
        <v>0</v>
      </c>
      <c r="Q11" s="3">
        <v>0</v>
      </c>
      <c r="R11">
        <v>1</v>
      </c>
      <c r="S11" s="6">
        <v>0</v>
      </c>
      <c r="T11">
        <v>1</v>
      </c>
      <c r="U11" s="6">
        <v>1</v>
      </c>
      <c r="V11">
        <v>0</v>
      </c>
      <c r="W11" s="6">
        <v>1</v>
      </c>
      <c r="X11">
        <v>0</v>
      </c>
      <c r="Y11" s="3">
        <v>0</v>
      </c>
      <c r="Z11">
        <v>0</v>
      </c>
      <c r="AA11" s="6">
        <v>0</v>
      </c>
      <c r="AB11">
        <v>0</v>
      </c>
      <c r="AC11" s="6">
        <v>0</v>
      </c>
      <c r="AD11">
        <v>0</v>
      </c>
      <c r="AE11" s="6">
        <v>0</v>
      </c>
      <c r="AF11">
        <v>0</v>
      </c>
      <c r="AG11" s="3">
        <v>0</v>
      </c>
      <c r="AH11">
        <v>0</v>
      </c>
      <c r="AI11" s="6">
        <v>0</v>
      </c>
      <c r="AJ11">
        <v>1</v>
      </c>
      <c r="AK11" s="6">
        <v>0</v>
      </c>
      <c r="AL11">
        <v>0</v>
      </c>
      <c r="AM11" s="6">
        <v>0</v>
      </c>
      <c r="AN11">
        <v>0</v>
      </c>
      <c r="AO11" s="6">
        <v>0</v>
      </c>
      <c r="AP11">
        <v>0</v>
      </c>
      <c r="AQ11" s="3">
        <v>0</v>
      </c>
      <c r="AR11">
        <v>11</v>
      </c>
      <c r="AS11">
        <v>4</v>
      </c>
      <c r="AT11">
        <v>6</v>
      </c>
      <c r="AU11">
        <v>35</v>
      </c>
      <c r="AV11" s="6">
        <v>2</v>
      </c>
      <c r="AW11">
        <v>58</v>
      </c>
      <c r="AX11" s="3">
        <v>418</v>
      </c>
      <c r="AZ11">
        <f t="shared" si="0"/>
        <v>0</v>
      </c>
      <c r="BA11">
        <f t="shared" si="1"/>
        <v>0</v>
      </c>
      <c r="BB11" s="6">
        <f t="shared" si="2"/>
        <v>0</v>
      </c>
      <c r="BD11" s="11">
        <f t="shared" si="3"/>
        <v>0</v>
      </c>
      <c r="BE11" s="12">
        <f t="shared" si="3"/>
        <v>0</v>
      </c>
      <c r="BF11" s="11">
        <f t="shared" si="4"/>
        <v>0.2</v>
      </c>
      <c r="BG11" s="12">
        <f t="shared" si="4"/>
        <v>0</v>
      </c>
      <c r="BH11" s="11">
        <f t="shared" si="5"/>
        <v>0</v>
      </c>
      <c r="BI11" s="12">
        <f t="shared" si="5"/>
        <v>0</v>
      </c>
      <c r="BJ11" s="24">
        <f t="shared" si="6"/>
        <v>0.5</v>
      </c>
      <c r="BK11" s="25">
        <f t="shared" si="6"/>
        <v>0.5</v>
      </c>
      <c r="BL11" s="24">
        <f t="shared" si="7"/>
        <v>7.6923076923076927E-2</v>
      </c>
      <c r="BM11" s="24">
        <f t="shared" si="7"/>
        <v>0</v>
      </c>
      <c r="BN11" s="25">
        <f t="shared" si="8"/>
        <v>0.26923076923076922</v>
      </c>
      <c r="BQ11" s="11">
        <f t="shared" si="9"/>
        <v>0</v>
      </c>
      <c r="BR11" s="12">
        <f t="shared" si="9"/>
        <v>0</v>
      </c>
      <c r="BS11" s="11">
        <f t="shared" si="10"/>
        <v>1</v>
      </c>
      <c r="BT11" s="12">
        <f t="shared" si="10"/>
        <v>0</v>
      </c>
      <c r="BU11" s="11">
        <f t="shared" si="11"/>
        <v>0</v>
      </c>
      <c r="BV11" s="12">
        <f t="shared" si="11"/>
        <v>0</v>
      </c>
      <c r="BW11" s="11">
        <f t="shared" si="12"/>
        <v>2</v>
      </c>
      <c r="BX11" s="12">
        <f t="shared" si="12"/>
        <v>2</v>
      </c>
      <c r="BY11" s="11">
        <f t="shared" si="14"/>
        <v>1</v>
      </c>
      <c r="BZ11" s="11">
        <f t="shared" si="13"/>
        <v>0</v>
      </c>
      <c r="CA11" s="56"/>
      <c r="CB11">
        <f>CB10+0.005</f>
        <v>5.0000000000000001E-3</v>
      </c>
      <c r="CC11">
        <v>0</v>
      </c>
      <c r="CD11">
        <f>CD10+CC11</f>
        <v>0</v>
      </c>
      <c r="CE11">
        <f t="shared" ref="CE11:CE51" si="15">CC11/CC$52</f>
        <v>0</v>
      </c>
      <c r="CF11">
        <f t="shared" ref="CF11:CF51" si="16">CD11/CC$52</f>
        <v>0</v>
      </c>
      <c r="CO11">
        <f>CO10+1</f>
        <v>1</v>
      </c>
      <c r="CP11">
        <v>9990</v>
      </c>
      <c r="CQ11">
        <f>CQ10+CP11</f>
        <v>10000</v>
      </c>
      <c r="CR11">
        <f t="shared" ref="CR11:CR12" si="17">CP11/CP$13</f>
        <v>0.999</v>
      </c>
      <c r="CS11">
        <f t="shared" ref="CS11:CS12" si="18">CQ11/CP$13</f>
        <v>1</v>
      </c>
    </row>
    <row r="12" spans="1:99" x14ac:dyDescent="0.25">
      <c r="A12" t="s">
        <v>180</v>
      </c>
      <c r="B12" t="s">
        <v>56</v>
      </c>
      <c r="C12" s="5">
        <v>1</v>
      </c>
      <c r="D12">
        <v>0</v>
      </c>
      <c r="E12" s="6">
        <v>0</v>
      </c>
      <c r="F12">
        <v>1</v>
      </c>
      <c r="G12" s="6">
        <v>0</v>
      </c>
      <c r="H12">
        <v>0</v>
      </c>
      <c r="I12" s="3">
        <v>1</v>
      </c>
      <c r="J12">
        <v>1</v>
      </c>
      <c r="K12" s="6">
        <v>0</v>
      </c>
      <c r="L12">
        <v>0</v>
      </c>
      <c r="M12" s="6">
        <v>0</v>
      </c>
      <c r="N12">
        <v>0</v>
      </c>
      <c r="O12" s="6">
        <v>0</v>
      </c>
      <c r="P12">
        <v>0</v>
      </c>
      <c r="Q12" s="3">
        <v>0</v>
      </c>
      <c r="R12">
        <v>0</v>
      </c>
      <c r="S12" s="6">
        <v>0</v>
      </c>
      <c r="T12">
        <v>0</v>
      </c>
      <c r="U12" s="6">
        <v>0</v>
      </c>
      <c r="V12">
        <v>0</v>
      </c>
      <c r="W12" s="6">
        <v>0</v>
      </c>
      <c r="X12">
        <v>1</v>
      </c>
      <c r="Y12" s="3">
        <v>1</v>
      </c>
      <c r="Z12">
        <v>0</v>
      </c>
      <c r="AA12" s="6">
        <v>0</v>
      </c>
      <c r="AB12">
        <v>0</v>
      </c>
      <c r="AC12" s="6">
        <v>0</v>
      </c>
      <c r="AD12">
        <v>0</v>
      </c>
      <c r="AE12" s="6">
        <v>0</v>
      </c>
      <c r="AF12">
        <v>0</v>
      </c>
      <c r="AG12" s="3">
        <v>0</v>
      </c>
      <c r="AH12">
        <v>0</v>
      </c>
      <c r="AI12" s="6">
        <v>0</v>
      </c>
      <c r="AJ12">
        <v>0</v>
      </c>
      <c r="AK12" s="6">
        <v>0</v>
      </c>
      <c r="AL12">
        <v>0</v>
      </c>
      <c r="AM12" s="6">
        <v>0</v>
      </c>
      <c r="AN12">
        <v>0</v>
      </c>
      <c r="AO12" s="6">
        <v>0</v>
      </c>
      <c r="AP12">
        <v>0</v>
      </c>
      <c r="AQ12" s="3">
        <v>0</v>
      </c>
      <c r="AR12">
        <v>11</v>
      </c>
      <c r="AS12">
        <v>4</v>
      </c>
      <c r="AT12">
        <v>3</v>
      </c>
      <c r="AU12">
        <v>26</v>
      </c>
      <c r="AV12" s="6">
        <v>1</v>
      </c>
      <c r="AW12">
        <v>70</v>
      </c>
      <c r="AX12" s="3">
        <v>248</v>
      </c>
      <c r="AZ12">
        <f t="shared" si="0"/>
        <v>0</v>
      </c>
      <c r="BA12">
        <f t="shared" si="1"/>
        <v>1</v>
      </c>
      <c r="BB12" s="6">
        <f t="shared" si="2"/>
        <v>0</v>
      </c>
      <c r="BD12" s="11">
        <f t="shared" si="3"/>
        <v>0.25</v>
      </c>
      <c r="BE12" s="12">
        <f t="shared" si="3"/>
        <v>0</v>
      </c>
      <c r="BF12" s="11">
        <f t="shared" si="4"/>
        <v>0</v>
      </c>
      <c r="BG12" s="12">
        <f t="shared" si="4"/>
        <v>0</v>
      </c>
      <c r="BH12" s="11">
        <f t="shared" si="5"/>
        <v>0</v>
      </c>
      <c r="BI12" s="12">
        <f t="shared" si="5"/>
        <v>0</v>
      </c>
      <c r="BJ12" s="24">
        <f t="shared" si="6"/>
        <v>0.25</v>
      </c>
      <c r="BK12" s="25">
        <f t="shared" si="6"/>
        <v>0.25</v>
      </c>
      <c r="BL12" s="24">
        <f t="shared" si="7"/>
        <v>7.6923076923076927E-2</v>
      </c>
      <c r="BM12" s="24">
        <f t="shared" si="7"/>
        <v>0</v>
      </c>
      <c r="BN12" s="25">
        <f t="shared" si="8"/>
        <v>0.14423076923076922</v>
      </c>
      <c r="BQ12" s="11">
        <f t="shared" si="9"/>
        <v>1</v>
      </c>
      <c r="BR12" s="12">
        <f t="shared" si="9"/>
        <v>0</v>
      </c>
      <c r="BS12" s="11">
        <f t="shared" si="10"/>
        <v>0</v>
      </c>
      <c r="BT12" s="12">
        <f t="shared" si="10"/>
        <v>0</v>
      </c>
      <c r="BU12" s="11">
        <f t="shared" si="11"/>
        <v>0</v>
      </c>
      <c r="BV12" s="12">
        <f t="shared" si="11"/>
        <v>0</v>
      </c>
      <c r="BW12" s="11">
        <f t="shared" si="12"/>
        <v>1</v>
      </c>
      <c r="BX12" s="12">
        <f t="shared" si="12"/>
        <v>1</v>
      </c>
      <c r="BY12" s="11">
        <f t="shared" si="14"/>
        <v>1</v>
      </c>
      <c r="BZ12" s="11">
        <f t="shared" si="13"/>
        <v>0</v>
      </c>
      <c r="CA12" s="56"/>
      <c r="CB12">
        <f t="shared" ref="CB12:CB50" si="19">CB11+0.005</f>
        <v>0.01</v>
      </c>
      <c r="CC12">
        <v>0</v>
      </c>
      <c r="CD12">
        <f t="shared" ref="CD12:CD51" si="20">CD11+CC12</f>
        <v>0</v>
      </c>
      <c r="CE12">
        <f t="shared" si="15"/>
        <v>0</v>
      </c>
      <c r="CF12">
        <f t="shared" si="16"/>
        <v>0</v>
      </c>
      <c r="CO12" s="133" t="s">
        <v>278</v>
      </c>
      <c r="CP12" s="133">
        <v>0</v>
      </c>
      <c r="CQ12" s="133">
        <f>CQ11+CP12</f>
        <v>10000</v>
      </c>
      <c r="CR12" s="133">
        <f t="shared" si="17"/>
        <v>0</v>
      </c>
      <c r="CS12" s="133">
        <f t="shared" si="18"/>
        <v>1</v>
      </c>
    </row>
    <row r="13" spans="1:99" x14ac:dyDescent="0.25">
      <c r="A13" t="s">
        <v>181</v>
      </c>
      <c r="B13" t="s">
        <v>56</v>
      </c>
      <c r="C13" s="5">
        <v>1</v>
      </c>
      <c r="D13">
        <v>0</v>
      </c>
      <c r="E13" s="6">
        <v>0</v>
      </c>
      <c r="F13">
        <v>0</v>
      </c>
      <c r="G13" s="6">
        <v>0</v>
      </c>
      <c r="H13">
        <v>1</v>
      </c>
      <c r="I13" s="3">
        <v>0</v>
      </c>
      <c r="J13">
        <v>1</v>
      </c>
      <c r="K13" s="6">
        <v>0</v>
      </c>
      <c r="L13">
        <v>1</v>
      </c>
      <c r="M13" s="6">
        <v>0</v>
      </c>
      <c r="N13">
        <v>0</v>
      </c>
      <c r="O13" s="6">
        <v>0</v>
      </c>
      <c r="P13">
        <v>0</v>
      </c>
      <c r="Q13" s="3">
        <v>0</v>
      </c>
      <c r="R13">
        <v>0</v>
      </c>
      <c r="S13" s="6">
        <v>0</v>
      </c>
      <c r="T13">
        <v>1</v>
      </c>
      <c r="U13" s="6">
        <v>0</v>
      </c>
      <c r="V13">
        <v>1</v>
      </c>
      <c r="W13" s="6">
        <v>0</v>
      </c>
      <c r="X13">
        <v>0</v>
      </c>
      <c r="Y13" s="3">
        <v>0</v>
      </c>
      <c r="Z13">
        <v>0</v>
      </c>
      <c r="AA13" s="6">
        <v>0</v>
      </c>
      <c r="AB13">
        <v>0</v>
      </c>
      <c r="AC13" s="6">
        <v>0</v>
      </c>
      <c r="AD13">
        <v>0</v>
      </c>
      <c r="AE13" s="6">
        <v>0</v>
      </c>
      <c r="AF13">
        <v>1</v>
      </c>
      <c r="AG13" s="3">
        <v>0</v>
      </c>
      <c r="AH13">
        <v>0</v>
      </c>
      <c r="AI13" s="6">
        <v>0</v>
      </c>
      <c r="AJ13">
        <v>1</v>
      </c>
      <c r="AK13" s="6">
        <v>0</v>
      </c>
      <c r="AL13">
        <v>0</v>
      </c>
      <c r="AM13" s="6">
        <v>0</v>
      </c>
      <c r="AN13">
        <v>0</v>
      </c>
      <c r="AO13" s="6">
        <v>0</v>
      </c>
      <c r="AP13">
        <v>0</v>
      </c>
      <c r="AQ13" s="3">
        <v>0</v>
      </c>
      <c r="AR13">
        <v>11</v>
      </c>
      <c r="AS13">
        <v>4</v>
      </c>
      <c r="AT13">
        <v>1</v>
      </c>
      <c r="AU13">
        <v>26</v>
      </c>
      <c r="AV13" s="6">
        <v>2</v>
      </c>
      <c r="AW13">
        <v>68</v>
      </c>
      <c r="AX13" s="3">
        <v>528</v>
      </c>
      <c r="AZ13">
        <f t="shared" si="0"/>
        <v>0</v>
      </c>
      <c r="BA13">
        <f t="shared" si="1"/>
        <v>0</v>
      </c>
      <c r="BB13" s="6">
        <f t="shared" si="2"/>
        <v>1</v>
      </c>
      <c r="BD13" s="11">
        <f t="shared" si="3"/>
        <v>0.5</v>
      </c>
      <c r="BE13" s="12">
        <f t="shared" si="3"/>
        <v>0</v>
      </c>
      <c r="BF13" s="11">
        <f t="shared" si="4"/>
        <v>0.2</v>
      </c>
      <c r="BG13" s="12">
        <f t="shared" si="4"/>
        <v>0</v>
      </c>
      <c r="BH13" s="11">
        <f t="shared" si="5"/>
        <v>0.25</v>
      </c>
      <c r="BI13" s="12">
        <f t="shared" si="5"/>
        <v>0</v>
      </c>
      <c r="BJ13" s="24">
        <f t="shared" si="6"/>
        <v>0.5</v>
      </c>
      <c r="BK13" s="25">
        <f t="shared" si="6"/>
        <v>0</v>
      </c>
      <c r="BL13" s="24">
        <f t="shared" si="7"/>
        <v>0.30769230769230771</v>
      </c>
      <c r="BM13" s="24">
        <f t="shared" si="7"/>
        <v>0</v>
      </c>
      <c r="BN13" s="25">
        <f t="shared" si="8"/>
        <v>0.20192307692307693</v>
      </c>
      <c r="BQ13" s="11">
        <f t="shared" si="9"/>
        <v>2</v>
      </c>
      <c r="BR13" s="12">
        <f t="shared" si="9"/>
        <v>0</v>
      </c>
      <c r="BS13" s="11">
        <f t="shared" si="10"/>
        <v>1</v>
      </c>
      <c r="BT13" s="12">
        <f t="shared" si="10"/>
        <v>0</v>
      </c>
      <c r="BU13" s="11">
        <f t="shared" si="11"/>
        <v>1</v>
      </c>
      <c r="BV13" s="12">
        <f t="shared" si="11"/>
        <v>0</v>
      </c>
      <c r="BW13" s="11">
        <f t="shared" si="12"/>
        <v>2</v>
      </c>
      <c r="BX13" s="12">
        <f t="shared" si="12"/>
        <v>0</v>
      </c>
      <c r="BY13" s="11">
        <f t="shared" si="14"/>
        <v>4</v>
      </c>
      <c r="BZ13" s="11">
        <f t="shared" si="13"/>
        <v>0</v>
      </c>
      <c r="CA13" s="56"/>
      <c r="CB13">
        <f t="shared" si="19"/>
        <v>1.4999999999999999E-2</v>
      </c>
      <c r="CC13">
        <v>0</v>
      </c>
      <c r="CD13">
        <f t="shared" si="20"/>
        <v>0</v>
      </c>
      <c r="CE13">
        <f t="shared" si="15"/>
        <v>0</v>
      </c>
      <c r="CF13">
        <f t="shared" si="16"/>
        <v>0</v>
      </c>
      <c r="CP13">
        <f>SUM(CP10:CP12)</f>
        <v>10000</v>
      </c>
    </row>
    <row r="14" spans="1:99" x14ac:dyDescent="0.25">
      <c r="A14" t="s">
        <v>182</v>
      </c>
      <c r="B14" t="s">
        <v>56</v>
      </c>
      <c r="C14" s="5">
        <v>1</v>
      </c>
      <c r="D14">
        <v>0</v>
      </c>
      <c r="E14" s="6">
        <v>0</v>
      </c>
      <c r="F14">
        <v>1</v>
      </c>
      <c r="G14" s="6">
        <v>0</v>
      </c>
      <c r="H14">
        <v>0</v>
      </c>
      <c r="I14" s="3">
        <v>0</v>
      </c>
      <c r="J14">
        <v>0</v>
      </c>
      <c r="K14" s="6">
        <v>0</v>
      </c>
      <c r="L14">
        <v>1</v>
      </c>
      <c r="M14" s="6">
        <v>0</v>
      </c>
      <c r="N14">
        <v>0</v>
      </c>
      <c r="O14" s="6">
        <v>0</v>
      </c>
      <c r="P14">
        <v>0</v>
      </c>
      <c r="Q14" s="3">
        <v>0</v>
      </c>
      <c r="R14">
        <v>1</v>
      </c>
      <c r="S14" s="6">
        <v>1</v>
      </c>
      <c r="T14">
        <v>1</v>
      </c>
      <c r="U14" s="6">
        <v>0</v>
      </c>
      <c r="V14">
        <v>1</v>
      </c>
      <c r="W14" s="6">
        <v>0</v>
      </c>
      <c r="X14">
        <v>1</v>
      </c>
      <c r="Y14" s="3">
        <v>0</v>
      </c>
      <c r="Z14">
        <v>0</v>
      </c>
      <c r="AA14" s="6">
        <v>0</v>
      </c>
      <c r="AB14">
        <v>0</v>
      </c>
      <c r="AC14" s="6">
        <v>0</v>
      </c>
      <c r="AD14">
        <v>0</v>
      </c>
      <c r="AE14" s="6">
        <v>0</v>
      </c>
      <c r="AF14">
        <v>0</v>
      </c>
      <c r="AG14" s="3">
        <v>0</v>
      </c>
      <c r="AH14">
        <v>0</v>
      </c>
      <c r="AI14" s="6">
        <v>0</v>
      </c>
      <c r="AJ14">
        <v>0</v>
      </c>
      <c r="AK14" s="6">
        <v>1</v>
      </c>
      <c r="AL14">
        <v>1</v>
      </c>
      <c r="AM14" s="6">
        <v>1</v>
      </c>
      <c r="AN14">
        <v>0</v>
      </c>
      <c r="AO14" s="6">
        <v>0</v>
      </c>
      <c r="AP14">
        <v>0</v>
      </c>
      <c r="AQ14" s="3">
        <v>1</v>
      </c>
      <c r="AR14">
        <v>11</v>
      </c>
      <c r="AS14">
        <v>4</v>
      </c>
      <c r="AT14">
        <v>1</v>
      </c>
      <c r="AU14">
        <v>28</v>
      </c>
      <c r="AV14" s="6">
        <v>2</v>
      </c>
      <c r="AW14">
        <v>71</v>
      </c>
      <c r="AX14" s="3">
        <v>441</v>
      </c>
      <c r="AZ14">
        <f t="shared" si="0"/>
        <v>0</v>
      </c>
      <c r="BA14">
        <f t="shared" si="1"/>
        <v>1</v>
      </c>
      <c r="BB14" s="6">
        <f t="shared" si="2"/>
        <v>0</v>
      </c>
      <c r="BD14" s="11">
        <f t="shared" si="3"/>
        <v>0.25</v>
      </c>
      <c r="BE14" s="12">
        <f t="shared" si="3"/>
        <v>0</v>
      </c>
      <c r="BF14" s="11">
        <f t="shared" si="4"/>
        <v>0.2</v>
      </c>
      <c r="BG14" s="12">
        <f t="shared" si="4"/>
        <v>0.6</v>
      </c>
      <c r="BH14" s="11">
        <f t="shared" si="5"/>
        <v>0</v>
      </c>
      <c r="BI14" s="12">
        <f t="shared" si="5"/>
        <v>0</v>
      </c>
      <c r="BJ14" s="24">
        <f t="shared" si="6"/>
        <v>1</v>
      </c>
      <c r="BK14" s="25">
        <f t="shared" si="6"/>
        <v>0.25</v>
      </c>
      <c r="BL14" s="24">
        <f t="shared" si="7"/>
        <v>0.15384615384615385</v>
      </c>
      <c r="BM14" s="24">
        <f t="shared" si="7"/>
        <v>0.23076923076923078</v>
      </c>
      <c r="BN14" s="25">
        <f t="shared" si="8"/>
        <v>0.40865384615384615</v>
      </c>
      <c r="BQ14" s="11">
        <f t="shared" si="9"/>
        <v>1</v>
      </c>
      <c r="BR14" s="12">
        <f t="shared" si="9"/>
        <v>0</v>
      </c>
      <c r="BS14" s="11">
        <f t="shared" si="10"/>
        <v>1</v>
      </c>
      <c r="BT14" s="12">
        <f t="shared" si="10"/>
        <v>3</v>
      </c>
      <c r="BU14" s="11">
        <f t="shared" si="11"/>
        <v>0</v>
      </c>
      <c r="BV14" s="12">
        <f t="shared" si="11"/>
        <v>0</v>
      </c>
      <c r="BW14" s="11">
        <f t="shared" si="12"/>
        <v>4</v>
      </c>
      <c r="BX14" s="12">
        <f t="shared" si="12"/>
        <v>1</v>
      </c>
      <c r="BY14" s="11">
        <f t="shared" si="14"/>
        <v>2</v>
      </c>
      <c r="BZ14" s="11">
        <f t="shared" si="13"/>
        <v>3</v>
      </c>
      <c r="CA14" s="56"/>
      <c r="CB14">
        <f t="shared" si="19"/>
        <v>0.02</v>
      </c>
      <c r="CC14">
        <v>0</v>
      </c>
      <c r="CD14">
        <f t="shared" si="20"/>
        <v>0</v>
      </c>
      <c r="CE14">
        <f t="shared" si="15"/>
        <v>0</v>
      </c>
      <c r="CF14">
        <f t="shared" si="16"/>
        <v>0</v>
      </c>
      <c r="CU14" t="s">
        <v>59</v>
      </c>
    </row>
    <row r="15" spans="1:99" x14ac:dyDescent="0.25">
      <c r="A15" t="s">
        <v>183</v>
      </c>
      <c r="B15" t="s">
        <v>56</v>
      </c>
      <c r="C15" s="5">
        <v>1</v>
      </c>
      <c r="D15">
        <v>0</v>
      </c>
      <c r="E15" s="6">
        <v>0</v>
      </c>
      <c r="F15">
        <v>0</v>
      </c>
      <c r="G15" s="6">
        <v>0</v>
      </c>
      <c r="H15">
        <v>0</v>
      </c>
      <c r="I15" s="3">
        <v>0</v>
      </c>
      <c r="J15">
        <v>0</v>
      </c>
      <c r="K15" s="6">
        <v>0</v>
      </c>
      <c r="L15">
        <v>0</v>
      </c>
      <c r="M15" s="6">
        <v>0</v>
      </c>
      <c r="N15">
        <v>0</v>
      </c>
      <c r="O15" s="6">
        <v>0</v>
      </c>
      <c r="P15">
        <v>0</v>
      </c>
      <c r="Q15" s="3">
        <v>0</v>
      </c>
      <c r="R15">
        <v>0</v>
      </c>
      <c r="S15" s="6">
        <v>0</v>
      </c>
      <c r="T15">
        <v>0</v>
      </c>
      <c r="U15" s="6">
        <v>0</v>
      </c>
      <c r="V15">
        <v>0</v>
      </c>
      <c r="W15" s="6">
        <v>0</v>
      </c>
      <c r="X15">
        <v>0</v>
      </c>
      <c r="Y15" s="3">
        <v>0</v>
      </c>
      <c r="Z15">
        <v>0</v>
      </c>
      <c r="AA15" s="6">
        <v>0</v>
      </c>
      <c r="AB15">
        <v>0</v>
      </c>
      <c r="AC15" s="6">
        <v>0</v>
      </c>
      <c r="AD15">
        <v>0</v>
      </c>
      <c r="AE15" s="6">
        <v>0</v>
      </c>
      <c r="AF15">
        <v>0</v>
      </c>
      <c r="AG15" s="3">
        <v>0</v>
      </c>
      <c r="AH15">
        <v>0</v>
      </c>
      <c r="AI15" s="6">
        <v>0</v>
      </c>
      <c r="AJ15">
        <v>0</v>
      </c>
      <c r="AK15" s="6">
        <v>0</v>
      </c>
      <c r="AL15">
        <v>0</v>
      </c>
      <c r="AM15" s="6">
        <v>0</v>
      </c>
      <c r="AN15">
        <v>0</v>
      </c>
      <c r="AO15" s="6">
        <v>0</v>
      </c>
      <c r="AP15">
        <v>0</v>
      </c>
      <c r="AQ15" s="3">
        <v>0</v>
      </c>
      <c r="AR15">
        <v>11</v>
      </c>
      <c r="AS15">
        <v>3</v>
      </c>
      <c r="AT15">
        <v>8</v>
      </c>
      <c r="AU15">
        <v>22</v>
      </c>
      <c r="AV15" s="6">
        <v>2</v>
      </c>
      <c r="AW15">
        <v>69</v>
      </c>
      <c r="AX15" s="3">
        <v>283</v>
      </c>
      <c r="AZ15">
        <f t="shared" si="0"/>
        <v>0</v>
      </c>
      <c r="BA15">
        <f t="shared" si="1"/>
        <v>0</v>
      </c>
      <c r="BB15" s="6">
        <f t="shared" si="2"/>
        <v>0</v>
      </c>
      <c r="BD15" s="11">
        <f t="shared" si="3"/>
        <v>0</v>
      </c>
      <c r="BE15" s="12">
        <f t="shared" si="3"/>
        <v>0</v>
      </c>
      <c r="BF15" s="11">
        <f t="shared" si="4"/>
        <v>0</v>
      </c>
      <c r="BG15" s="12">
        <f t="shared" si="4"/>
        <v>0</v>
      </c>
      <c r="BH15" s="11">
        <f t="shared" si="5"/>
        <v>0</v>
      </c>
      <c r="BI15" s="12">
        <f t="shared" si="5"/>
        <v>0</v>
      </c>
      <c r="BJ15" s="24">
        <f t="shared" si="6"/>
        <v>0</v>
      </c>
      <c r="BK15" s="25">
        <f t="shared" si="6"/>
        <v>0</v>
      </c>
      <c r="BL15" s="24">
        <f t="shared" si="7"/>
        <v>0</v>
      </c>
      <c r="BM15" s="24">
        <f t="shared" si="7"/>
        <v>0</v>
      </c>
      <c r="BN15" s="25">
        <f t="shared" si="8"/>
        <v>0</v>
      </c>
      <c r="BQ15" s="11">
        <f t="shared" si="9"/>
        <v>0</v>
      </c>
      <c r="BR15" s="12">
        <f t="shared" si="9"/>
        <v>0</v>
      </c>
      <c r="BS15" s="11">
        <f t="shared" si="10"/>
        <v>0</v>
      </c>
      <c r="BT15" s="12">
        <f t="shared" si="10"/>
        <v>0</v>
      </c>
      <c r="BU15" s="11">
        <f t="shared" si="11"/>
        <v>0</v>
      </c>
      <c r="BV15" s="12">
        <f t="shared" si="11"/>
        <v>0</v>
      </c>
      <c r="BW15" s="11">
        <f t="shared" si="12"/>
        <v>0</v>
      </c>
      <c r="BX15" s="12">
        <f t="shared" si="12"/>
        <v>0</v>
      </c>
      <c r="BY15" s="11">
        <f t="shared" si="14"/>
        <v>0</v>
      </c>
      <c r="BZ15" s="11">
        <f t="shared" si="13"/>
        <v>0</v>
      </c>
      <c r="CA15" s="56"/>
      <c r="CB15">
        <f t="shared" si="19"/>
        <v>2.5000000000000001E-2</v>
      </c>
      <c r="CC15">
        <v>1</v>
      </c>
      <c r="CD15">
        <f t="shared" si="20"/>
        <v>1</v>
      </c>
      <c r="CE15">
        <f t="shared" si="15"/>
        <v>1E-4</v>
      </c>
      <c r="CF15">
        <f t="shared" si="16"/>
        <v>1E-4</v>
      </c>
      <c r="CO15" t="s">
        <v>389</v>
      </c>
    </row>
    <row r="16" spans="1:99" x14ac:dyDescent="0.25">
      <c r="A16" t="s">
        <v>194</v>
      </c>
      <c r="B16" t="s">
        <v>56</v>
      </c>
      <c r="C16" s="5">
        <v>1</v>
      </c>
      <c r="D16">
        <v>0</v>
      </c>
      <c r="E16" s="6">
        <v>0</v>
      </c>
      <c r="F16">
        <v>0</v>
      </c>
      <c r="G16" s="6">
        <v>0</v>
      </c>
      <c r="H16">
        <v>0</v>
      </c>
      <c r="I16" s="3">
        <v>0</v>
      </c>
      <c r="J16">
        <v>0</v>
      </c>
      <c r="K16" s="6">
        <v>0</v>
      </c>
      <c r="L16">
        <v>0</v>
      </c>
      <c r="M16" s="6">
        <v>0</v>
      </c>
      <c r="N16">
        <v>0</v>
      </c>
      <c r="O16" s="6">
        <v>0</v>
      </c>
      <c r="P16">
        <v>0</v>
      </c>
      <c r="Q16" s="3">
        <v>0</v>
      </c>
      <c r="R16">
        <v>0</v>
      </c>
      <c r="S16" s="6">
        <v>0</v>
      </c>
      <c r="T16">
        <v>0</v>
      </c>
      <c r="U16" s="6">
        <v>0</v>
      </c>
      <c r="V16">
        <v>0</v>
      </c>
      <c r="W16" s="6">
        <v>0</v>
      </c>
      <c r="X16">
        <v>0</v>
      </c>
      <c r="Y16" s="3">
        <v>0</v>
      </c>
      <c r="Z16">
        <v>0</v>
      </c>
      <c r="AA16" s="6">
        <v>0</v>
      </c>
      <c r="AB16">
        <v>0</v>
      </c>
      <c r="AC16" s="6">
        <v>0</v>
      </c>
      <c r="AD16">
        <v>0</v>
      </c>
      <c r="AE16" s="6">
        <v>0</v>
      </c>
      <c r="AF16">
        <v>0</v>
      </c>
      <c r="AG16" s="3">
        <v>0</v>
      </c>
      <c r="AH16">
        <v>0</v>
      </c>
      <c r="AI16" s="6">
        <v>0</v>
      </c>
      <c r="AJ16">
        <v>0</v>
      </c>
      <c r="AK16" s="6">
        <v>0</v>
      </c>
      <c r="AL16">
        <v>0</v>
      </c>
      <c r="AM16" s="6">
        <v>0</v>
      </c>
      <c r="AN16">
        <v>0</v>
      </c>
      <c r="AO16" s="6">
        <v>0</v>
      </c>
      <c r="AP16">
        <v>0</v>
      </c>
      <c r="AQ16" s="3">
        <v>0</v>
      </c>
      <c r="AR16">
        <v>11</v>
      </c>
      <c r="AS16">
        <v>4</v>
      </c>
      <c r="AT16">
        <v>3</v>
      </c>
      <c r="AU16">
        <v>35</v>
      </c>
      <c r="AV16" s="6">
        <v>2</v>
      </c>
      <c r="AW16">
        <v>121</v>
      </c>
      <c r="AX16" s="3">
        <v>433</v>
      </c>
      <c r="AZ16">
        <f t="shared" si="0"/>
        <v>0</v>
      </c>
      <c r="BA16">
        <f t="shared" si="1"/>
        <v>0</v>
      </c>
      <c r="BB16" s="6">
        <f t="shared" si="2"/>
        <v>0</v>
      </c>
      <c r="BD16" s="11">
        <f t="shared" si="3"/>
        <v>0</v>
      </c>
      <c r="BE16" s="12">
        <f t="shared" si="3"/>
        <v>0</v>
      </c>
      <c r="BF16" s="11">
        <f t="shared" si="4"/>
        <v>0</v>
      </c>
      <c r="BG16" s="12">
        <f t="shared" si="4"/>
        <v>0</v>
      </c>
      <c r="BH16" s="11">
        <f t="shared" si="5"/>
        <v>0</v>
      </c>
      <c r="BI16" s="12">
        <f t="shared" si="5"/>
        <v>0</v>
      </c>
      <c r="BJ16" s="24">
        <f t="shared" si="6"/>
        <v>0</v>
      </c>
      <c r="BK16" s="25">
        <f t="shared" si="6"/>
        <v>0</v>
      </c>
      <c r="BL16" s="24">
        <f t="shared" si="7"/>
        <v>0</v>
      </c>
      <c r="BM16" s="24">
        <f t="shared" si="7"/>
        <v>0</v>
      </c>
      <c r="BN16" s="25">
        <f t="shared" si="8"/>
        <v>0</v>
      </c>
      <c r="BQ16" s="11">
        <f t="shared" si="9"/>
        <v>0</v>
      </c>
      <c r="BR16" s="12">
        <f t="shared" si="9"/>
        <v>0</v>
      </c>
      <c r="BS16" s="11">
        <f t="shared" si="10"/>
        <v>0</v>
      </c>
      <c r="BT16" s="12">
        <f t="shared" si="10"/>
        <v>0</v>
      </c>
      <c r="BU16" s="11">
        <f t="shared" si="11"/>
        <v>0</v>
      </c>
      <c r="BV16" s="12">
        <f t="shared" si="11"/>
        <v>0</v>
      </c>
      <c r="BW16" s="11">
        <f t="shared" si="12"/>
        <v>0</v>
      </c>
      <c r="BX16" s="12">
        <f t="shared" si="12"/>
        <v>0</v>
      </c>
      <c r="BY16" s="11">
        <f t="shared" si="14"/>
        <v>0</v>
      </c>
      <c r="BZ16" s="11">
        <f t="shared" si="13"/>
        <v>0</v>
      </c>
      <c r="CA16" s="56"/>
      <c r="CB16">
        <f t="shared" si="19"/>
        <v>3.0000000000000002E-2</v>
      </c>
      <c r="CC16">
        <v>1</v>
      </c>
      <c r="CD16">
        <f t="shared" si="20"/>
        <v>2</v>
      </c>
      <c r="CE16">
        <f t="shared" si="15"/>
        <v>1E-4</v>
      </c>
      <c r="CF16">
        <f t="shared" si="16"/>
        <v>2.0000000000000001E-4</v>
      </c>
    </row>
    <row r="17" spans="1:102" x14ac:dyDescent="0.25">
      <c r="A17" t="s">
        <v>199</v>
      </c>
      <c r="B17" t="s">
        <v>56</v>
      </c>
      <c r="C17" s="5">
        <v>1</v>
      </c>
      <c r="D17">
        <v>0</v>
      </c>
      <c r="E17" s="6">
        <v>0</v>
      </c>
      <c r="F17">
        <v>0</v>
      </c>
      <c r="G17" s="6">
        <v>0</v>
      </c>
      <c r="H17">
        <v>0</v>
      </c>
      <c r="I17" s="3">
        <v>0</v>
      </c>
      <c r="J17">
        <v>0</v>
      </c>
      <c r="K17" s="6">
        <v>0</v>
      </c>
      <c r="L17">
        <v>0</v>
      </c>
      <c r="M17" s="6">
        <v>0</v>
      </c>
      <c r="N17">
        <v>0</v>
      </c>
      <c r="O17" s="6">
        <v>0</v>
      </c>
      <c r="P17">
        <v>0</v>
      </c>
      <c r="Q17" s="3">
        <v>0</v>
      </c>
      <c r="R17">
        <v>0</v>
      </c>
      <c r="S17" s="6">
        <v>0</v>
      </c>
      <c r="T17">
        <v>0</v>
      </c>
      <c r="U17" s="6">
        <v>0</v>
      </c>
      <c r="V17">
        <v>0</v>
      </c>
      <c r="W17" s="6">
        <v>0</v>
      </c>
      <c r="X17">
        <v>0</v>
      </c>
      <c r="Y17" s="3">
        <v>0</v>
      </c>
      <c r="Z17">
        <v>0</v>
      </c>
      <c r="AA17" s="6">
        <v>0</v>
      </c>
      <c r="AB17">
        <v>0</v>
      </c>
      <c r="AC17" s="6">
        <v>0</v>
      </c>
      <c r="AD17">
        <v>0</v>
      </c>
      <c r="AE17" s="6">
        <v>0</v>
      </c>
      <c r="AF17">
        <v>0</v>
      </c>
      <c r="AG17" s="3">
        <v>0</v>
      </c>
      <c r="AH17">
        <v>0</v>
      </c>
      <c r="AI17" s="6">
        <v>0</v>
      </c>
      <c r="AJ17">
        <v>0</v>
      </c>
      <c r="AK17" s="6">
        <v>0</v>
      </c>
      <c r="AL17">
        <v>0</v>
      </c>
      <c r="AM17" s="6">
        <v>0</v>
      </c>
      <c r="AN17">
        <v>0</v>
      </c>
      <c r="AO17" s="6">
        <v>0</v>
      </c>
      <c r="AP17">
        <v>0</v>
      </c>
      <c r="AQ17" s="3">
        <v>0</v>
      </c>
      <c r="AR17">
        <v>11</v>
      </c>
      <c r="AS17">
        <v>5</v>
      </c>
      <c r="AT17">
        <v>4</v>
      </c>
      <c r="AU17">
        <v>28</v>
      </c>
      <c r="AV17" s="6">
        <v>1</v>
      </c>
      <c r="AW17">
        <v>40</v>
      </c>
      <c r="AX17" s="3">
        <v>174</v>
      </c>
      <c r="AZ17">
        <f t="shared" si="0"/>
        <v>0</v>
      </c>
      <c r="BA17">
        <f t="shared" si="1"/>
        <v>0</v>
      </c>
      <c r="BB17" s="6">
        <f t="shared" si="2"/>
        <v>0</v>
      </c>
      <c r="BD17" s="11">
        <f t="shared" si="3"/>
        <v>0</v>
      </c>
      <c r="BE17" s="12">
        <f t="shared" si="3"/>
        <v>0</v>
      </c>
      <c r="BF17" s="11">
        <f t="shared" si="4"/>
        <v>0</v>
      </c>
      <c r="BG17" s="12">
        <f t="shared" si="4"/>
        <v>0</v>
      </c>
      <c r="BH17" s="11">
        <f t="shared" si="5"/>
        <v>0</v>
      </c>
      <c r="BI17" s="12">
        <f t="shared" si="5"/>
        <v>0</v>
      </c>
      <c r="BJ17" s="24">
        <f t="shared" si="6"/>
        <v>0</v>
      </c>
      <c r="BK17" s="25">
        <f t="shared" si="6"/>
        <v>0</v>
      </c>
      <c r="BL17" s="24">
        <f t="shared" si="7"/>
        <v>0</v>
      </c>
      <c r="BM17" s="24">
        <f t="shared" si="7"/>
        <v>0</v>
      </c>
      <c r="BN17" s="25">
        <f t="shared" si="8"/>
        <v>0</v>
      </c>
      <c r="BQ17" s="11">
        <f t="shared" si="9"/>
        <v>0</v>
      </c>
      <c r="BR17" s="12">
        <f t="shared" si="9"/>
        <v>0</v>
      </c>
      <c r="BS17" s="11">
        <f t="shared" si="10"/>
        <v>0</v>
      </c>
      <c r="BT17" s="12">
        <f t="shared" si="10"/>
        <v>0</v>
      </c>
      <c r="BU17" s="11">
        <f t="shared" si="11"/>
        <v>0</v>
      </c>
      <c r="BV17" s="12">
        <f t="shared" si="11"/>
        <v>0</v>
      </c>
      <c r="BW17" s="11">
        <f t="shared" si="12"/>
        <v>0</v>
      </c>
      <c r="BX17" s="12">
        <f t="shared" si="12"/>
        <v>0</v>
      </c>
      <c r="BY17" s="11">
        <f t="shared" si="14"/>
        <v>0</v>
      </c>
      <c r="BZ17" s="11">
        <f t="shared" si="13"/>
        <v>0</v>
      </c>
      <c r="CA17" s="56"/>
      <c r="CB17">
        <f t="shared" si="19"/>
        <v>3.5000000000000003E-2</v>
      </c>
      <c r="CC17">
        <v>11</v>
      </c>
      <c r="CD17">
        <f t="shared" si="20"/>
        <v>13</v>
      </c>
      <c r="CE17">
        <f t="shared" si="15"/>
        <v>1.1000000000000001E-3</v>
      </c>
      <c r="CF17">
        <f t="shared" si="16"/>
        <v>1.2999999999999999E-3</v>
      </c>
      <c r="CO17" t="s">
        <v>377</v>
      </c>
      <c r="CP17" s="129">
        <v>0.05</v>
      </c>
    </row>
    <row r="18" spans="1:102" x14ac:dyDescent="0.25">
      <c r="A18" t="s">
        <v>200</v>
      </c>
      <c r="B18" t="s">
        <v>56</v>
      </c>
      <c r="C18" s="5">
        <v>1</v>
      </c>
      <c r="D18">
        <v>0</v>
      </c>
      <c r="E18" s="6">
        <v>0</v>
      </c>
      <c r="F18">
        <v>0</v>
      </c>
      <c r="G18" s="6">
        <v>0</v>
      </c>
      <c r="H18">
        <v>1</v>
      </c>
      <c r="I18" s="3">
        <v>0</v>
      </c>
      <c r="J18">
        <v>0</v>
      </c>
      <c r="K18" s="6">
        <v>0</v>
      </c>
      <c r="L18">
        <v>0</v>
      </c>
      <c r="M18" s="6">
        <v>0</v>
      </c>
      <c r="N18">
        <v>0</v>
      </c>
      <c r="O18" s="6">
        <v>0</v>
      </c>
      <c r="P18">
        <v>0</v>
      </c>
      <c r="Q18" s="3">
        <v>0</v>
      </c>
      <c r="R18">
        <v>0</v>
      </c>
      <c r="S18" s="6">
        <v>0</v>
      </c>
      <c r="T18">
        <v>0</v>
      </c>
      <c r="U18" s="6">
        <v>0</v>
      </c>
      <c r="V18">
        <v>0</v>
      </c>
      <c r="W18" s="6">
        <v>0</v>
      </c>
      <c r="X18">
        <v>0</v>
      </c>
      <c r="Y18" s="3">
        <v>0</v>
      </c>
      <c r="Z18">
        <v>0</v>
      </c>
      <c r="AA18" s="6">
        <v>0</v>
      </c>
      <c r="AB18">
        <v>0</v>
      </c>
      <c r="AC18" s="6">
        <v>0</v>
      </c>
      <c r="AD18">
        <v>0</v>
      </c>
      <c r="AE18" s="6">
        <v>0</v>
      </c>
      <c r="AF18">
        <v>0</v>
      </c>
      <c r="AG18" s="3">
        <v>0</v>
      </c>
      <c r="AH18">
        <v>0</v>
      </c>
      <c r="AI18" s="6">
        <v>0</v>
      </c>
      <c r="AJ18">
        <v>0</v>
      </c>
      <c r="AK18" s="6">
        <v>0</v>
      </c>
      <c r="AL18">
        <v>0</v>
      </c>
      <c r="AM18" s="6">
        <v>0</v>
      </c>
      <c r="AN18">
        <v>0</v>
      </c>
      <c r="AO18" s="6">
        <v>0</v>
      </c>
      <c r="AP18">
        <v>0</v>
      </c>
      <c r="AQ18" s="3">
        <v>0</v>
      </c>
      <c r="AR18">
        <v>11</v>
      </c>
      <c r="AS18">
        <v>4</v>
      </c>
      <c r="AT18">
        <v>4</v>
      </c>
      <c r="AU18">
        <v>34</v>
      </c>
      <c r="AV18" s="6">
        <v>2</v>
      </c>
      <c r="AW18">
        <v>155</v>
      </c>
      <c r="AX18" s="3">
        <v>367</v>
      </c>
      <c r="AZ18">
        <f t="shared" si="0"/>
        <v>0</v>
      </c>
      <c r="BA18">
        <f t="shared" si="1"/>
        <v>0</v>
      </c>
      <c r="BB18" s="6">
        <f t="shared" si="2"/>
        <v>1</v>
      </c>
      <c r="BD18" s="11">
        <f t="shared" si="3"/>
        <v>0</v>
      </c>
      <c r="BE18" s="12">
        <f t="shared" si="3"/>
        <v>0</v>
      </c>
      <c r="BF18" s="11">
        <f t="shared" si="4"/>
        <v>0</v>
      </c>
      <c r="BG18" s="12">
        <f t="shared" si="4"/>
        <v>0</v>
      </c>
      <c r="BH18" s="11">
        <f t="shared" si="5"/>
        <v>0</v>
      </c>
      <c r="BI18" s="12">
        <f t="shared" si="5"/>
        <v>0</v>
      </c>
      <c r="BJ18" s="24">
        <f t="shared" si="6"/>
        <v>0</v>
      </c>
      <c r="BK18" s="25">
        <f t="shared" si="6"/>
        <v>0</v>
      </c>
      <c r="BL18" s="24">
        <f t="shared" si="7"/>
        <v>0</v>
      </c>
      <c r="BM18" s="24">
        <f t="shared" si="7"/>
        <v>0</v>
      </c>
      <c r="BN18" s="25">
        <f t="shared" si="8"/>
        <v>0</v>
      </c>
      <c r="BQ18" s="11">
        <f t="shared" si="9"/>
        <v>0</v>
      </c>
      <c r="BR18" s="12">
        <f t="shared" si="9"/>
        <v>0</v>
      </c>
      <c r="BS18" s="11">
        <f t="shared" si="10"/>
        <v>0</v>
      </c>
      <c r="BT18" s="12">
        <f t="shared" si="10"/>
        <v>0</v>
      </c>
      <c r="BU18" s="11">
        <f t="shared" si="11"/>
        <v>0</v>
      </c>
      <c r="BV18" s="12">
        <f t="shared" si="11"/>
        <v>0</v>
      </c>
      <c r="BW18" s="11">
        <f t="shared" si="12"/>
        <v>0</v>
      </c>
      <c r="BX18" s="12">
        <f t="shared" si="12"/>
        <v>0</v>
      </c>
      <c r="BY18" s="11">
        <f t="shared" si="14"/>
        <v>0</v>
      </c>
      <c r="BZ18" s="11">
        <f t="shared" si="13"/>
        <v>0</v>
      </c>
      <c r="CA18" s="56"/>
      <c r="CB18">
        <f t="shared" si="19"/>
        <v>0.04</v>
      </c>
      <c r="CC18">
        <v>21</v>
      </c>
      <c r="CD18">
        <f t="shared" si="20"/>
        <v>34</v>
      </c>
      <c r="CE18">
        <f t="shared" si="15"/>
        <v>2.0999999999999999E-3</v>
      </c>
      <c r="CF18">
        <f t="shared" si="16"/>
        <v>3.3999999999999998E-3</v>
      </c>
      <c r="CO18" t="s">
        <v>378</v>
      </c>
      <c r="CP18" s="130">
        <v>2.3076923076923075E-2</v>
      </c>
    </row>
    <row r="19" spans="1:102" x14ac:dyDescent="0.25">
      <c r="A19" t="s">
        <v>209</v>
      </c>
      <c r="B19" t="s">
        <v>56</v>
      </c>
      <c r="C19" s="5">
        <v>1</v>
      </c>
      <c r="D19">
        <v>0</v>
      </c>
      <c r="E19" s="6">
        <v>0</v>
      </c>
      <c r="F19">
        <v>0</v>
      </c>
      <c r="G19" s="6">
        <v>0</v>
      </c>
      <c r="H19">
        <v>1</v>
      </c>
      <c r="I19" s="3">
        <v>0</v>
      </c>
      <c r="J19">
        <v>0</v>
      </c>
      <c r="K19" s="6">
        <v>0</v>
      </c>
      <c r="L19">
        <v>0</v>
      </c>
      <c r="M19" s="6">
        <v>0</v>
      </c>
      <c r="N19">
        <v>0</v>
      </c>
      <c r="O19" s="6">
        <v>0</v>
      </c>
      <c r="P19">
        <v>0</v>
      </c>
      <c r="Q19" s="3">
        <v>0</v>
      </c>
      <c r="R19">
        <v>0</v>
      </c>
      <c r="S19" s="6">
        <v>0</v>
      </c>
      <c r="T19">
        <v>0</v>
      </c>
      <c r="U19" s="6">
        <v>0</v>
      </c>
      <c r="V19">
        <v>1</v>
      </c>
      <c r="W19" s="6">
        <v>0</v>
      </c>
      <c r="X19">
        <v>1</v>
      </c>
      <c r="Y19" s="3">
        <v>0</v>
      </c>
      <c r="Z19">
        <v>0</v>
      </c>
      <c r="AA19" s="6">
        <v>0</v>
      </c>
      <c r="AB19">
        <v>0</v>
      </c>
      <c r="AC19" s="6">
        <v>0</v>
      </c>
      <c r="AD19">
        <v>0</v>
      </c>
      <c r="AE19" s="6">
        <v>0</v>
      </c>
      <c r="AF19">
        <v>0</v>
      </c>
      <c r="AG19" s="3">
        <v>0</v>
      </c>
      <c r="AH19">
        <v>0</v>
      </c>
      <c r="AI19" s="6">
        <v>0</v>
      </c>
      <c r="AJ19">
        <v>1</v>
      </c>
      <c r="AK19" s="6">
        <v>0</v>
      </c>
      <c r="AL19">
        <v>0</v>
      </c>
      <c r="AM19" s="6">
        <v>0</v>
      </c>
      <c r="AN19">
        <v>0</v>
      </c>
      <c r="AO19" s="6">
        <v>0</v>
      </c>
      <c r="AP19">
        <v>0</v>
      </c>
      <c r="AQ19" s="3">
        <v>0</v>
      </c>
      <c r="AR19">
        <v>11</v>
      </c>
      <c r="AS19">
        <v>4</v>
      </c>
      <c r="AT19">
        <v>2</v>
      </c>
      <c r="AU19">
        <v>34</v>
      </c>
      <c r="AV19" s="6">
        <v>2</v>
      </c>
      <c r="AW19">
        <v>62</v>
      </c>
      <c r="AX19" s="3">
        <v>663</v>
      </c>
      <c r="AZ19">
        <f t="shared" si="0"/>
        <v>0</v>
      </c>
      <c r="BA19">
        <f t="shared" si="1"/>
        <v>0</v>
      </c>
      <c r="BB19" s="6">
        <f t="shared" si="2"/>
        <v>1</v>
      </c>
      <c r="BD19" s="11">
        <f t="shared" si="3"/>
        <v>0</v>
      </c>
      <c r="BE19" s="12">
        <f t="shared" si="3"/>
        <v>0</v>
      </c>
      <c r="BF19" s="11">
        <f t="shared" si="4"/>
        <v>0.2</v>
      </c>
      <c r="BG19" s="12">
        <f t="shared" si="4"/>
        <v>0</v>
      </c>
      <c r="BH19" s="11">
        <f t="shared" si="5"/>
        <v>0</v>
      </c>
      <c r="BI19" s="12">
        <f t="shared" si="5"/>
        <v>0</v>
      </c>
      <c r="BJ19" s="24">
        <f t="shared" si="6"/>
        <v>0.5</v>
      </c>
      <c r="BK19" s="25">
        <f t="shared" si="6"/>
        <v>0</v>
      </c>
      <c r="BL19" s="24">
        <f t="shared" si="7"/>
        <v>7.6923076923076927E-2</v>
      </c>
      <c r="BM19" s="24">
        <f t="shared" si="7"/>
        <v>0</v>
      </c>
      <c r="BN19" s="25">
        <f t="shared" si="8"/>
        <v>0.14423076923076922</v>
      </c>
      <c r="BQ19" s="11">
        <f t="shared" si="9"/>
        <v>0</v>
      </c>
      <c r="BR19" s="12">
        <f t="shared" si="9"/>
        <v>0</v>
      </c>
      <c r="BS19" s="11">
        <f t="shared" si="10"/>
        <v>1</v>
      </c>
      <c r="BT19" s="12">
        <f t="shared" si="10"/>
        <v>0</v>
      </c>
      <c r="BU19" s="11">
        <f t="shared" si="11"/>
        <v>0</v>
      </c>
      <c r="BV19" s="12">
        <f t="shared" si="11"/>
        <v>0</v>
      </c>
      <c r="BW19" s="11">
        <f t="shared" si="12"/>
        <v>2</v>
      </c>
      <c r="BX19" s="12">
        <f t="shared" si="12"/>
        <v>0</v>
      </c>
      <c r="BY19" s="11">
        <f t="shared" si="14"/>
        <v>1</v>
      </c>
      <c r="BZ19" s="11">
        <f t="shared" si="13"/>
        <v>0</v>
      </c>
      <c r="CA19" s="56"/>
      <c r="CB19">
        <f t="shared" si="19"/>
        <v>4.4999999999999998E-2</v>
      </c>
      <c r="CC19">
        <v>71</v>
      </c>
      <c r="CD19">
        <f t="shared" si="20"/>
        <v>105</v>
      </c>
      <c r="CE19">
        <f t="shared" si="15"/>
        <v>7.1000000000000004E-3</v>
      </c>
      <c r="CF19">
        <f t="shared" si="16"/>
        <v>1.0500000000000001E-2</v>
      </c>
      <c r="CO19" t="s">
        <v>379</v>
      </c>
      <c r="CP19" s="130">
        <v>0.4763</v>
      </c>
      <c r="CS19" s="154" t="s">
        <v>421</v>
      </c>
      <c r="CT19" s="154"/>
      <c r="CU19" s="154"/>
      <c r="CV19" s="154"/>
      <c r="CW19" s="154"/>
      <c r="CX19" s="154"/>
    </row>
    <row r="20" spans="1:102" x14ac:dyDescent="0.25">
      <c r="A20" t="s">
        <v>210</v>
      </c>
      <c r="B20" t="s">
        <v>56</v>
      </c>
      <c r="C20" s="5">
        <v>1</v>
      </c>
      <c r="D20">
        <v>0</v>
      </c>
      <c r="E20" s="6">
        <v>0</v>
      </c>
      <c r="F20">
        <v>0</v>
      </c>
      <c r="G20" s="6">
        <v>0</v>
      </c>
      <c r="H20">
        <v>0</v>
      </c>
      <c r="I20" s="3">
        <v>0</v>
      </c>
      <c r="J20">
        <v>0</v>
      </c>
      <c r="K20" s="6">
        <v>0</v>
      </c>
      <c r="L20">
        <v>0</v>
      </c>
      <c r="M20" s="6">
        <v>0</v>
      </c>
      <c r="N20">
        <v>0</v>
      </c>
      <c r="O20" s="6">
        <v>0</v>
      </c>
      <c r="P20">
        <v>0</v>
      </c>
      <c r="Q20" s="3">
        <v>0</v>
      </c>
      <c r="R20">
        <v>1</v>
      </c>
      <c r="S20" s="6">
        <v>0</v>
      </c>
      <c r="T20">
        <v>0</v>
      </c>
      <c r="U20" s="6">
        <v>0</v>
      </c>
      <c r="V20">
        <v>0</v>
      </c>
      <c r="W20" s="6">
        <v>0</v>
      </c>
      <c r="X20">
        <v>1</v>
      </c>
      <c r="Y20" s="3">
        <v>0</v>
      </c>
      <c r="Z20">
        <v>0</v>
      </c>
      <c r="AA20" s="6">
        <v>0</v>
      </c>
      <c r="AB20">
        <v>0</v>
      </c>
      <c r="AC20" s="6">
        <v>0</v>
      </c>
      <c r="AD20">
        <v>0</v>
      </c>
      <c r="AE20" s="6">
        <v>0</v>
      </c>
      <c r="AF20">
        <v>0</v>
      </c>
      <c r="AG20" s="3">
        <v>0</v>
      </c>
      <c r="AH20">
        <v>0</v>
      </c>
      <c r="AI20" s="6">
        <v>0</v>
      </c>
      <c r="AJ20">
        <v>0</v>
      </c>
      <c r="AK20" s="6">
        <v>0</v>
      </c>
      <c r="AL20">
        <v>0</v>
      </c>
      <c r="AM20" s="6">
        <v>0</v>
      </c>
      <c r="AN20">
        <v>0</v>
      </c>
      <c r="AO20" s="6">
        <v>0</v>
      </c>
      <c r="AP20">
        <v>0</v>
      </c>
      <c r="AQ20" s="3">
        <v>0</v>
      </c>
      <c r="AR20">
        <v>11</v>
      </c>
      <c r="AS20">
        <v>4</v>
      </c>
      <c r="AT20">
        <v>2</v>
      </c>
      <c r="AU20">
        <v>23</v>
      </c>
      <c r="AV20" s="6">
        <v>1</v>
      </c>
      <c r="AW20">
        <v>64</v>
      </c>
      <c r="AX20" s="3">
        <v>299</v>
      </c>
      <c r="AZ20">
        <f t="shared" si="0"/>
        <v>0</v>
      </c>
      <c r="BA20">
        <f t="shared" si="1"/>
        <v>0</v>
      </c>
      <c r="BB20" s="6">
        <f t="shared" si="2"/>
        <v>0</v>
      </c>
      <c r="BD20" s="11">
        <f t="shared" si="3"/>
        <v>0</v>
      </c>
      <c r="BE20" s="12">
        <f t="shared" si="3"/>
        <v>0</v>
      </c>
      <c r="BF20" s="11">
        <f t="shared" si="4"/>
        <v>0</v>
      </c>
      <c r="BG20" s="12">
        <f t="shared" si="4"/>
        <v>0</v>
      </c>
      <c r="BH20" s="11">
        <f t="shared" si="5"/>
        <v>0</v>
      </c>
      <c r="BI20" s="12">
        <f t="shared" si="5"/>
        <v>0</v>
      </c>
      <c r="BJ20" s="24">
        <f t="shared" si="6"/>
        <v>0.5</v>
      </c>
      <c r="BK20" s="25">
        <f t="shared" si="6"/>
        <v>0</v>
      </c>
      <c r="BL20" s="24">
        <f t="shared" si="7"/>
        <v>0</v>
      </c>
      <c r="BM20" s="24">
        <f t="shared" si="7"/>
        <v>0</v>
      </c>
      <c r="BN20" s="25">
        <f t="shared" si="8"/>
        <v>0.125</v>
      </c>
      <c r="BQ20" s="11">
        <f t="shared" si="9"/>
        <v>0</v>
      </c>
      <c r="BR20" s="12">
        <f t="shared" si="9"/>
        <v>0</v>
      </c>
      <c r="BS20" s="11">
        <f t="shared" si="10"/>
        <v>0</v>
      </c>
      <c r="BT20" s="12">
        <f t="shared" si="10"/>
        <v>0</v>
      </c>
      <c r="BU20" s="11">
        <f t="shared" si="11"/>
        <v>0</v>
      </c>
      <c r="BV20" s="12">
        <f t="shared" si="11"/>
        <v>0</v>
      </c>
      <c r="BW20" s="11">
        <f t="shared" si="12"/>
        <v>2</v>
      </c>
      <c r="BX20" s="12">
        <f t="shared" si="12"/>
        <v>0</v>
      </c>
      <c r="BY20" s="11">
        <f t="shared" si="14"/>
        <v>0</v>
      </c>
      <c r="BZ20" s="11">
        <f t="shared" si="13"/>
        <v>0</v>
      </c>
      <c r="CA20" s="56"/>
      <c r="CB20">
        <f t="shared" si="19"/>
        <v>4.9999999999999996E-2</v>
      </c>
      <c r="CC20">
        <v>170</v>
      </c>
      <c r="CD20">
        <f t="shared" si="20"/>
        <v>275</v>
      </c>
      <c r="CE20">
        <f t="shared" si="15"/>
        <v>1.7000000000000001E-2</v>
      </c>
      <c r="CF20">
        <f t="shared" si="16"/>
        <v>2.75E-2</v>
      </c>
      <c r="CO20" t="s">
        <v>380</v>
      </c>
      <c r="CP20" s="130">
        <v>0.41830000000000001</v>
      </c>
      <c r="CS20" s="154"/>
      <c r="CT20" s="154"/>
      <c r="CU20" s="154"/>
      <c r="CV20" s="154"/>
      <c r="CW20" s="154"/>
      <c r="CX20" s="154"/>
    </row>
    <row r="21" spans="1:102" x14ac:dyDescent="0.25">
      <c r="A21" t="s">
        <v>211</v>
      </c>
      <c r="B21" t="s">
        <v>56</v>
      </c>
      <c r="C21" s="5">
        <v>1</v>
      </c>
      <c r="D21">
        <v>0</v>
      </c>
      <c r="E21" s="6">
        <v>0</v>
      </c>
      <c r="F21">
        <v>0</v>
      </c>
      <c r="G21" s="6">
        <v>0</v>
      </c>
      <c r="H21">
        <v>1</v>
      </c>
      <c r="I21" s="3">
        <v>0</v>
      </c>
      <c r="J21">
        <v>0</v>
      </c>
      <c r="K21" s="6">
        <v>0</v>
      </c>
      <c r="L21">
        <v>0</v>
      </c>
      <c r="M21" s="6">
        <v>0</v>
      </c>
      <c r="N21">
        <v>0</v>
      </c>
      <c r="O21" s="6">
        <v>0</v>
      </c>
      <c r="P21">
        <v>0</v>
      </c>
      <c r="Q21" s="3">
        <v>0</v>
      </c>
      <c r="R21">
        <v>1</v>
      </c>
      <c r="S21" s="6">
        <v>0</v>
      </c>
      <c r="T21">
        <v>1</v>
      </c>
      <c r="U21" s="6">
        <v>0</v>
      </c>
      <c r="V21">
        <v>1</v>
      </c>
      <c r="W21" s="6">
        <v>0</v>
      </c>
      <c r="X21">
        <v>1</v>
      </c>
      <c r="Y21" s="3">
        <v>0</v>
      </c>
      <c r="Z21">
        <v>0</v>
      </c>
      <c r="AA21" s="6">
        <v>0</v>
      </c>
      <c r="AB21">
        <v>0</v>
      </c>
      <c r="AC21" s="6">
        <v>0</v>
      </c>
      <c r="AD21">
        <v>0</v>
      </c>
      <c r="AE21" s="6">
        <v>0</v>
      </c>
      <c r="AF21">
        <v>0</v>
      </c>
      <c r="AG21" s="3">
        <v>0</v>
      </c>
      <c r="AH21">
        <v>0</v>
      </c>
      <c r="AI21" s="6">
        <v>0</v>
      </c>
      <c r="AJ21">
        <v>0</v>
      </c>
      <c r="AK21" s="6">
        <v>0</v>
      </c>
      <c r="AL21">
        <v>0</v>
      </c>
      <c r="AM21" s="6">
        <v>0</v>
      </c>
      <c r="AN21">
        <v>0</v>
      </c>
      <c r="AO21" s="6">
        <v>0</v>
      </c>
      <c r="AP21">
        <v>0</v>
      </c>
      <c r="AQ21" s="3">
        <v>0</v>
      </c>
      <c r="AR21">
        <v>11</v>
      </c>
      <c r="AS21">
        <v>3</v>
      </c>
      <c r="AT21">
        <v>2</v>
      </c>
      <c r="AU21">
        <v>36</v>
      </c>
      <c r="AV21" s="6">
        <v>1</v>
      </c>
      <c r="AW21">
        <v>65</v>
      </c>
      <c r="AX21" s="3">
        <v>355</v>
      </c>
      <c r="AZ21">
        <f t="shared" si="0"/>
        <v>0</v>
      </c>
      <c r="BA21">
        <f t="shared" si="1"/>
        <v>0</v>
      </c>
      <c r="BB21" s="6">
        <f t="shared" si="2"/>
        <v>1</v>
      </c>
      <c r="BD21" s="11">
        <f t="shared" si="3"/>
        <v>0</v>
      </c>
      <c r="BE21" s="12">
        <f t="shared" si="3"/>
        <v>0</v>
      </c>
      <c r="BF21" s="11">
        <f t="shared" si="4"/>
        <v>0</v>
      </c>
      <c r="BG21" s="12">
        <f t="shared" si="4"/>
        <v>0</v>
      </c>
      <c r="BH21" s="11">
        <f t="shared" si="5"/>
        <v>0</v>
      </c>
      <c r="BI21" s="12">
        <f t="shared" si="5"/>
        <v>0</v>
      </c>
      <c r="BJ21" s="24">
        <f t="shared" si="6"/>
        <v>1</v>
      </c>
      <c r="BK21" s="25">
        <f t="shared" si="6"/>
        <v>0</v>
      </c>
      <c r="BL21" s="24">
        <f t="shared" si="7"/>
        <v>0</v>
      </c>
      <c r="BM21" s="24">
        <f t="shared" si="7"/>
        <v>0</v>
      </c>
      <c r="BN21" s="25">
        <f t="shared" si="8"/>
        <v>0.25</v>
      </c>
      <c r="BQ21" s="11">
        <f t="shared" si="9"/>
        <v>0</v>
      </c>
      <c r="BR21" s="12">
        <f t="shared" si="9"/>
        <v>0</v>
      </c>
      <c r="BS21" s="11">
        <f t="shared" si="10"/>
        <v>0</v>
      </c>
      <c r="BT21" s="12">
        <f t="shared" si="10"/>
        <v>0</v>
      </c>
      <c r="BU21" s="11">
        <f t="shared" si="11"/>
        <v>0</v>
      </c>
      <c r="BV21" s="12">
        <f t="shared" si="11"/>
        <v>0</v>
      </c>
      <c r="BW21" s="11">
        <f t="shared" si="12"/>
        <v>4</v>
      </c>
      <c r="BX21" s="12">
        <f t="shared" si="12"/>
        <v>0</v>
      </c>
      <c r="BY21" s="11">
        <f t="shared" si="14"/>
        <v>0</v>
      </c>
      <c r="BZ21" s="11">
        <f t="shared" si="13"/>
        <v>0</v>
      </c>
      <c r="CA21" s="56"/>
      <c r="CB21">
        <f t="shared" si="19"/>
        <v>5.4999999999999993E-2</v>
      </c>
      <c r="CC21">
        <v>316</v>
      </c>
      <c r="CD21">
        <f t="shared" si="20"/>
        <v>591</v>
      </c>
      <c r="CE21">
        <f t="shared" si="15"/>
        <v>3.1600000000000003E-2</v>
      </c>
      <c r="CF21">
        <f t="shared" si="16"/>
        <v>5.91E-2</v>
      </c>
      <c r="CO21" t="s">
        <v>381</v>
      </c>
      <c r="CP21" s="131">
        <v>0.89459999999999995</v>
      </c>
      <c r="CS21" s="154"/>
      <c r="CT21" s="154"/>
      <c r="CU21" s="154"/>
      <c r="CV21" s="154"/>
      <c r="CW21" s="154"/>
      <c r="CX21" s="154"/>
    </row>
    <row r="22" spans="1:102" x14ac:dyDescent="0.25">
      <c r="A22" t="s">
        <v>212</v>
      </c>
      <c r="B22" t="s">
        <v>56</v>
      </c>
      <c r="C22" s="5">
        <v>1</v>
      </c>
      <c r="D22">
        <v>0</v>
      </c>
      <c r="E22" s="6">
        <v>0</v>
      </c>
      <c r="F22">
        <v>0</v>
      </c>
      <c r="G22" s="6">
        <v>0</v>
      </c>
      <c r="H22">
        <v>1</v>
      </c>
      <c r="I22" s="3">
        <v>0</v>
      </c>
      <c r="J22">
        <v>0</v>
      </c>
      <c r="K22" s="6">
        <v>0</v>
      </c>
      <c r="L22">
        <v>1</v>
      </c>
      <c r="M22" s="6">
        <v>0</v>
      </c>
      <c r="N22">
        <v>0</v>
      </c>
      <c r="O22" s="6">
        <v>0</v>
      </c>
      <c r="P22">
        <v>0</v>
      </c>
      <c r="Q22" s="3">
        <v>0</v>
      </c>
      <c r="R22">
        <v>1</v>
      </c>
      <c r="S22" s="6">
        <v>0</v>
      </c>
      <c r="T22">
        <v>1</v>
      </c>
      <c r="U22" s="6">
        <v>0</v>
      </c>
      <c r="V22">
        <v>0</v>
      </c>
      <c r="W22" s="6">
        <v>0</v>
      </c>
      <c r="X22">
        <v>1</v>
      </c>
      <c r="Y22" s="3">
        <v>0</v>
      </c>
      <c r="Z22">
        <v>0</v>
      </c>
      <c r="AA22" s="6">
        <v>0</v>
      </c>
      <c r="AB22">
        <v>0</v>
      </c>
      <c r="AC22" s="6">
        <v>0</v>
      </c>
      <c r="AD22">
        <v>0</v>
      </c>
      <c r="AE22" s="6">
        <v>0</v>
      </c>
      <c r="AF22">
        <v>0</v>
      </c>
      <c r="AG22" s="3">
        <v>0</v>
      </c>
      <c r="AH22">
        <v>0</v>
      </c>
      <c r="AI22" s="6">
        <v>0</v>
      </c>
      <c r="AJ22">
        <v>1</v>
      </c>
      <c r="AK22" s="6">
        <v>0</v>
      </c>
      <c r="AL22">
        <v>0</v>
      </c>
      <c r="AM22" s="6">
        <v>0</v>
      </c>
      <c r="AN22">
        <v>0</v>
      </c>
      <c r="AO22" s="6">
        <v>0</v>
      </c>
      <c r="AP22">
        <v>0</v>
      </c>
      <c r="AQ22" s="3">
        <v>0</v>
      </c>
      <c r="AR22">
        <v>11</v>
      </c>
      <c r="AS22">
        <v>3</v>
      </c>
      <c r="AT22">
        <v>4</v>
      </c>
      <c r="AU22">
        <v>24</v>
      </c>
      <c r="AV22" s="6">
        <v>1</v>
      </c>
      <c r="AW22">
        <v>78</v>
      </c>
      <c r="AX22" s="3">
        <v>685</v>
      </c>
      <c r="AZ22">
        <f t="shared" si="0"/>
        <v>0</v>
      </c>
      <c r="BA22">
        <f t="shared" si="1"/>
        <v>0</v>
      </c>
      <c r="BB22" s="6">
        <f t="shared" si="2"/>
        <v>1</v>
      </c>
      <c r="BD22" s="11">
        <f t="shared" si="3"/>
        <v>0.25</v>
      </c>
      <c r="BE22" s="12">
        <f t="shared" si="3"/>
        <v>0</v>
      </c>
      <c r="BF22" s="11">
        <f t="shared" si="4"/>
        <v>0.2</v>
      </c>
      <c r="BG22" s="12">
        <f t="shared" si="4"/>
        <v>0</v>
      </c>
      <c r="BH22" s="11">
        <f t="shared" si="5"/>
        <v>0</v>
      </c>
      <c r="BI22" s="12">
        <f t="shared" si="5"/>
        <v>0</v>
      </c>
      <c r="BJ22" s="24">
        <f t="shared" si="6"/>
        <v>0.75</v>
      </c>
      <c r="BK22" s="25">
        <f t="shared" si="6"/>
        <v>0</v>
      </c>
      <c r="BL22" s="24">
        <f t="shared" si="7"/>
        <v>0.15384615384615385</v>
      </c>
      <c r="BM22" s="24">
        <f t="shared" si="7"/>
        <v>0</v>
      </c>
      <c r="BN22" s="25">
        <f t="shared" si="8"/>
        <v>0.22596153846153846</v>
      </c>
      <c r="BQ22" s="11">
        <f t="shared" si="9"/>
        <v>1</v>
      </c>
      <c r="BR22" s="12">
        <f t="shared" si="9"/>
        <v>0</v>
      </c>
      <c r="BS22" s="11">
        <f t="shared" si="10"/>
        <v>1</v>
      </c>
      <c r="BT22" s="12">
        <f t="shared" si="10"/>
        <v>0</v>
      </c>
      <c r="BU22" s="11">
        <f t="shared" si="11"/>
        <v>0</v>
      </c>
      <c r="BV22" s="12">
        <f t="shared" si="11"/>
        <v>0</v>
      </c>
      <c r="BW22" s="11">
        <f t="shared" si="12"/>
        <v>3</v>
      </c>
      <c r="BX22" s="12">
        <f t="shared" si="12"/>
        <v>0</v>
      </c>
      <c r="BY22" s="11">
        <f t="shared" si="14"/>
        <v>2</v>
      </c>
      <c r="BZ22" s="11">
        <f t="shared" si="13"/>
        <v>0</v>
      </c>
      <c r="CA22" s="56"/>
      <c r="CB22">
        <f t="shared" si="19"/>
        <v>5.9999999999999991E-2</v>
      </c>
      <c r="CC22">
        <v>540</v>
      </c>
      <c r="CD22">
        <f t="shared" si="20"/>
        <v>1131</v>
      </c>
      <c r="CE22">
        <f t="shared" si="15"/>
        <v>5.3999999999999999E-2</v>
      </c>
      <c r="CF22">
        <f t="shared" si="16"/>
        <v>0.11310000000000001</v>
      </c>
      <c r="CS22" s="154"/>
      <c r="CT22" s="154"/>
      <c r="CU22" s="154"/>
      <c r="CV22" s="154"/>
      <c r="CW22" s="154"/>
      <c r="CX22" s="154"/>
    </row>
    <row r="23" spans="1:102" x14ac:dyDescent="0.25">
      <c r="A23" t="s">
        <v>213</v>
      </c>
      <c r="B23" t="s">
        <v>56</v>
      </c>
      <c r="C23" s="5">
        <v>1</v>
      </c>
      <c r="D23">
        <v>0</v>
      </c>
      <c r="E23" s="6">
        <v>0</v>
      </c>
      <c r="F23">
        <v>0</v>
      </c>
      <c r="G23" s="6">
        <v>0</v>
      </c>
      <c r="H23">
        <v>1</v>
      </c>
      <c r="I23" s="3">
        <v>0</v>
      </c>
      <c r="J23">
        <v>0</v>
      </c>
      <c r="K23" s="6">
        <v>0</v>
      </c>
      <c r="L23">
        <v>1</v>
      </c>
      <c r="M23" s="6">
        <v>0</v>
      </c>
      <c r="N23">
        <v>0</v>
      </c>
      <c r="O23" s="6">
        <v>0</v>
      </c>
      <c r="P23">
        <v>0</v>
      </c>
      <c r="Q23" s="3">
        <v>0</v>
      </c>
      <c r="R23">
        <v>0</v>
      </c>
      <c r="S23" s="6">
        <v>0</v>
      </c>
      <c r="T23">
        <v>1</v>
      </c>
      <c r="U23" s="6">
        <v>0</v>
      </c>
      <c r="V23">
        <v>0</v>
      </c>
      <c r="W23" s="6">
        <v>0</v>
      </c>
      <c r="X23">
        <v>1</v>
      </c>
      <c r="Y23" s="3">
        <v>0</v>
      </c>
      <c r="Z23">
        <v>0</v>
      </c>
      <c r="AA23" s="6">
        <v>0</v>
      </c>
      <c r="AB23">
        <v>0</v>
      </c>
      <c r="AC23" s="6">
        <v>0</v>
      </c>
      <c r="AD23">
        <v>0</v>
      </c>
      <c r="AE23" s="6">
        <v>0</v>
      </c>
      <c r="AF23">
        <v>0</v>
      </c>
      <c r="AG23" s="3">
        <v>0</v>
      </c>
      <c r="AH23">
        <v>0</v>
      </c>
      <c r="AI23" s="6">
        <v>0</v>
      </c>
      <c r="AJ23">
        <v>1</v>
      </c>
      <c r="AK23" s="6">
        <v>0</v>
      </c>
      <c r="AL23">
        <v>0</v>
      </c>
      <c r="AM23" s="6">
        <v>0</v>
      </c>
      <c r="AN23">
        <v>0</v>
      </c>
      <c r="AO23" s="6">
        <v>0</v>
      </c>
      <c r="AP23">
        <v>0</v>
      </c>
      <c r="AQ23" s="3">
        <v>0</v>
      </c>
      <c r="AR23">
        <v>11</v>
      </c>
      <c r="AS23">
        <v>5</v>
      </c>
      <c r="AT23">
        <v>2</v>
      </c>
      <c r="AU23">
        <v>31</v>
      </c>
      <c r="AV23" s="6">
        <v>2</v>
      </c>
      <c r="AW23">
        <v>79</v>
      </c>
      <c r="AX23" s="3">
        <v>1600</v>
      </c>
      <c r="AZ23">
        <f t="shared" si="0"/>
        <v>0</v>
      </c>
      <c r="BA23">
        <f t="shared" si="1"/>
        <v>0</v>
      </c>
      <c r="BB23" s="6">
        <f t="shared" si="2"/>
        <v>1</v>
      </c>
      <c r="BD23" s="11">
        <f t="shared" ref="BD23:BE36" si="21">AVERAGE(J23, L23, N23, P23)</f>
        <v>0.25</v>
      </c>
      <c r="BE23" s="12">
        <f t="shared" si="21"/>
        <v>0</v>
      </c>
      <c r="BF23" s="11">
        <f t="shared" ref="BF23:BG36" si="22">AVERAGE(AH23, AJ23, AL23, AN23, AP23)</f>
        <v>0.2</v>
      </c>
      <c r="BG23" s="12">
        <f t="shared" si="22"/>
        <v>0</v>
      </c>
      <c r="BH23" s="11">
        <f t="shared" ref="BH23:BI36" si="23">AVERAGE(Z23, AB23, AD23, AF23)</f>
        <v>0</v>
      </c>
      <c r="BI23" s="12">
        <f t="shared" si="23"/>
        <v>0</v>
      </c>
      <c r="BJ23" s="24">
        <f t="shared" ref="BJ23:BK36" si="24">AVERAGE(R23, T23, V23, X23)</f>
        <v>0.5</v>
      </c>
      <c r="BK23" s="25">
        <f t="shared" si="24"/>
        <v>0</v>
      </c>
      <c r="BL23" s="24">
        <f t="shared" ref="BL23:BM36" si="25">AVERAGE(J23, L23, N23, P23, Z23, AB23, AD23, AF23, AH23, AJ23, AL23, AN23, AP23)</f>
        <v>0.15384615384615385</v>
      </c>
      <c r="BM23" s="24">
        <f t="shared" si="25"/>
        <v>0</v>
      </c>
      <c r="BN23" s="25">
        <f t="shared" si="8"/>
        <v>0.16346153846153846</v>
      </c>
      <c r="BQ23" s="11">
        <f t="shared" ref="BQ23:BR36" si="26">SUM(J23, L23, N23, P23)</f>
        <v>1</v>
      </c>
      <c r="BR23" s="12">
        <f t="shared" si="26"/>
        <v>0</v>
      </c>
      <c r="BS23" s="11">
        <f t="shared" ref="BS23:BT36" si="27">SUM(AH23, AJ23, AL23, AN23, AP23)</f>
        <v>1</v>
      </c>
      <c r="BT23" s="12">
        <f t="shared" si="27"/>
        <v>0</v>
      </c>
      <c r="BU23" s="11">
        <f t="shared" ref="BU23:BV36" si="28">SUM(Z23, AB23, AD23, AF23)</f>
        <v>0</v>
      </c>
      <c r="BV23" s="12">
        <f t="shared" si="28"/>
        <v>0</v>
      </c>
      <c r="BW23" s="11">
        <f t="shared" ref="BW23:BX36" si="29">SUM(R23, T23, V23, X23)</f>
        <v>2</v>
      </c>
      <c r="BX23" s="12">
        <f t="shared" si="29"/>
        <v>0</v>
      </c>
      <c r="BY23" s="11">
        <f t="shared" si="14"/>
        <v>2</v>
      </c>
      <c r="BZ23" s="11">
        <f t="shared" si="13"/>
        <v>0</v>
      </c>
      <c r="CA23" s="56"/>
      <c r="CB23">
        <f t="shared" si="19"/>
        <v>6.4999999999999988E-2</v>
      </c>
      <c r="CC23">
        <v>842</v>
      </c>
      <c r="CD23">
        <f t="shared" si="20"/>
        <v>1973</v>
      </c>
      <c r="CE23">
        <f t="shared" si="15"/>
        <v>8.4199999999999997E-2</v>
      </c>
      <c r="CF23">
        <f t="shared" si="16"/>
        <v>0.1973</v>
      </c>
      <c r="CH23" s="153" t="s">
        <v>420</v>
      </c>
      <c r="CI23" s="153"/>
      <c r="CJ23" s="153"/>
      <c r="CK23" s="153"/>
      <c r="CL23" s="153"/>
      <c r="CO23" t="s">
        <v>382</v>
      </c>
      <c r="CS23" s="154"/>
      <c r="CT23" s="154"/>
      <c r="CU23" s="154"/>
      <c r="CV23" s="154"/>
      <c r="CW23" s="154"/>
      <c r="CX23" s="154"/>
    </row>
    <row r="24" spans="1:102" x14ac:dyDescent="0.25">
      <c r="A24" t="s">
        <v>214</v>
      </c>
      <c r="B24" t="s">
        <v>56</v>
      </c>
      <c r="C24" s="5">
        <v>1</v>
      </c>
      <c r="D24">
        <v>0</v>
      </c>
      <c r="E24" s="6">
        <v>0</v>
      </c>
      <c r="F24">
        <v>1</v>
      </c>
      <c r="G24" s="6">
        <v>0</v>
      </c>
      <c r="H24">
        <v>0</v>
      </c>
      <c r="I24" s="3">
        <v>1</v>
      </c>
      <c r="J24">
        <v>0</v>
      </c>
      <c r="K24" s="6">
        <v>0</v>
      </c>
      <c r="L24">
        <v>0</v>
      </c>
      <c r="M24" s="6">
        <v>0</v>
      </c>
      <c r="N24">
        <v>0</v>
      </c>
      <c r="O24" s="6">
        <v>0</v>
      </c>
      <c r="P24">
        <v>0</v>
      </c>
      <c r="Q24" s="3">
        <v>0</v>
      </c>
      <c r="R24">
        <v>1</v>
      </c>
      <c r="S24" s="6">
        <v>0</v>
      </c>
      <c r="T24">
        <v>1</v>
      </c>
      <c r="U24" s="6">
        <v>0</v>
      </c>
      <c r="V24">
        <v>1</v>
      </c>
      <c r="W24" s="6">
        <v>0</v>
      </c>
      <c r="X24">
        <v>1</v>
      </c>
      <c r="Y24" s="3">
        <v>0</v>
      </c>
      <c r="Z24">
        <v>0</v>
      </c>
      <c r="AA24" s="6">
        <v>0</v>
      </c>
      <c r="AB24">
        <v>0</v>
      </c>
      <c r="AC24" s="6">
        <v>0</v>
      </c>
      <c r="AD24">
        <v>0</v>
      </c>
      <c r="AE24" s="6">
        <v>0</v>
      </c>
      <c r="AF24">
        <v>1</v>
      </c>
      <c r="AG24" s="3">
        <v>0</v>
      </c>
      <c r="AH24">
        <v>0</v>
      </c>
      <c r="AI24" s="6">
        <v>0</v>
      </c>
      <c r="AJ24">
        <v>1</v>
      </c>
      <c r="AK24" s="6">
        <v>1</v>
      </c>
      <c r="AL24">
        <v>0</v>
      </c>
      <c r="AM24" s="6">
        <v>0</v>
      </c>
      <c r="AN24">
        <v>0</v>
      </c>
      <c r="AO24" s="6">
        <v>0</v>
      </c>
      <c r="AP24">
        <v>1</v>
      </c>
      <c r="AQ24" s="3">
        <v>0</v>
      </c>
      <c r="AR24">
        <v>11</v>
      </c>
      <c r="AS24">
        <v>3</v>
      </c>
      <c r="AT24">
        <v>1</v>
      </c>
      <c r="AU24">
        <v>25</v>
      </c>
      <c r="AV24" s="6">
        <v>1</v>
      </c>
      <c r="AW24">
        <v>38</v>
      </c>
      <c r="AX24" s="3">
        <v>424</v>
      </c>
      <c r="AZ24">
        <f t="shared" si="0"/>
        <v>0</v>
      </c>
      <c r="BA24">
        <f t="shared" si="1"/>
        <v>1</v>
      </c>
      <c r="BB24" s="6">
        <f t="shared" si="2"/>
        <v>0</v>
      </c>
      <c r="BD24" s="11">
        <f t="shared" si="21"/>
        <v>0</v>
      </c>
      <c r="BE24" s="12">
        <f t="shared" si="21"/>
        <v>0</v>
      </c>
      <c r="BF24" s="11">
        <f t="shared" si="22"/>
        <v>0.4</v>
      </c>
      <c r="BG24" s="12">
        <f t="shared" si="22"/>
        <v>0.2</v>
      </c>
      <c r="BH24" s="11">
        <f t="shared" si="23"/>
        <v>0.25</v>
      </c>
      <c r="BI24" s="12">
        <f t="shared" si="23"/>
        <v>0</v>
      </c>
      <c r="BJ24" s="24">
        <f t="shared" si="24"/>
        <v>1</v>
      </c>
      <c r="BK24" s="25">
        <f t="shared" si="24"/>
        <v>0</v>
      </c>
      <c r="BL24" s="24">
        <f t="shared" si="25"/>
        <v>0.23076923076923078</v>
      </c>
      <c r="BM24" s="24">
        <f t="shared" si="25"/>
        <v>7.6923076923076927E-2</v>
      </c>
      <c r="BN24" s="25">
        <f t="shared" si="8"/>
        <v>0.32692307692307693</v>
      </c>
      <c r="BQ24" s="11">
        <f t="shared" si="26"/>
        <v>0</v>
      </c>
      <c r="BR24" s="12">
        <f t="shared" si="26"/>
        <v>0</v>
      </c>
      <c r="BS24" s="11">
        <f t="shared" si="27"/>
        <v>2</v>
      </c>
      <c r="BT24" s="12">
        <f t="shared" si="27"/>
        <v>1</v>
      </c>
      <c r="BU24" s="11">
        <f t="shared" si="28"/>
        <v>1</v>
      </c>
      <c r="BV24" s="12">
        <f t="shared" si="28"/>
        <v>0</v>
      </c>
      <c r="BW24" s="11">
        <f t="shared" si="29"/>
        <v>4</v>
      </c>
      <c r="BX24" s="12">
        <f t="shared" si="29"/>
        <v>0</v>
      </c>
      <c r="BY24" s="11">
        <f t="shared" si="14"/>
        <v>3</v>
      </c>
      <c r="BZ24" s="11">
        <f t="shared" si="13"/>
        <v>1</v>
      </c>
      <c r="CA24" s="56"/>
      <c r="CB24">
        <f t="shared" si="19"/>
        <v>6.9999999999999993E-2</v>
      </c>
      <c r="CC24">
        <v>1037</v>
      </c>
      <c r="CD24">
        <f t="shared" si="20"/>
        <v>3010</v>
      </c>
      <c r="CE24">
        <f t="shared" si="15"/>
        <v>0.1037</v>
      </c>
      <c r="CF24">
        <f t="shared" si="16"/>
        <v>0.30099999999999999</v>
      </c>
      <c r="CH24" s="153"/>
      <c r="CI24" s="153"/>
      <c r="CJ24" s="153"/>
      <c r="CK24" s="153"/>
      <c r="CL24" s="153"/>
    </row>
    <row r="25" spans="1:102" x14ac:dyDescent="0.25">
      <c r="A25" t="s">
        <v>232</v>
      </c>
      <c r="B25" t="s">
        <v>56</v>
      </c>
      <c r="C25" s="5">
        <v>1</v>
      </c>
      <c r="D25">
        <v>0</v>
      </c>
      <c r="E25" s="6">
        <v>0</v>
      </c>
      <c r="F25">
        <v>0</v>
      </c>
      <c r="G25" s="6">
        <v>0</v>
      </c>
      <c r="H25">
        <v>0</v>
      </c>
      <c r="I25" s="3">
        <v>0</v>
      </c>
      <c r="J25">
        <v>0</v>
      </c>
      <c r="K25" s="6">
        <v>0</v>
      </c>
      <c r="L25">
        <v>1</v>
      </c>
      <c r="M25" s="6">
        <v>0</v>
      </c>
      <c r="N25">
        <v>0</v>
      </c>
      <c r="O25" s="6">
        <v>0</v>
      </c>
      <c r="P25">
        <v>0</v>
      </c>
      <c r="Q25" s="3">
        <v>0</v>
      </c>
      <c r="R25">
        <v>1</v>
      </c>
      <c r="S25" s="6">
        <v>0</v>
      </c>
      <c r="T25">
        <v>0</v>
      </c>
      <c r="U25" s="6">
        <v>0</v>
      </c>
      <c r="V25">
        <v>1</v>
      </c>
      <c r="W25" s="6">
        <v>0</v>
      </c>
      <c r="X25">
        <v>1</v>
      </c>
      <c r="Y25" s="3">
        <v>0</v>
      </c>
      <c r="Z25">
        <v>0</v>
      </c>
      <c r="AA25" s="6">
        <v>0</v>
      </c>
      <c r="AB25">
        <v>0</v>
      </c>
      <c r="AC25" s="6">
        <v>0</v>
      </c>
      <c r="AD25">
        <v>0</v>
      </c>
      <c r="AE25" s="6">
        <v>0</v>
      </c>
      <c r="AF25">
        <v>0</v>
      </c>
      <c r="AG25" s="3">
        <v>0</v>
      </c>
      <c r="AH25">
        <v>0</v>
      </c>
      <c r="AI25" s="6">
        <v>0</v>
      </c>
      <c r="AJ25">
        <v>0</v>
      </c>
      <c r="AK25" s="6">
        <v>0</v>
      </c>
      <c r="AL25">
        <v>0</v>
      </c>
      <c r="AM25" s="6">
        <v>0</v>
      </c>
      <c r="AN25">
        <v>0</v>
      </c>
      <c r="AO25" s="6">
        <v>0</v>
      </c>
      <c r="AP25">
        <v>0</v>
      </c>
      <c r="AQ25" s="3">
        <v>0</v>
      </c>
      <c r="AR25">
        <v>11</v>
      </c>
      <c r="AS25">
        <v>4</v>
      </c>
      <c r="AT25">
        <v>2</v>
      </c>
      <c r="AU25">
        <v>23</v>
      </c>
      <c r="AV25" s="6">
        <v>1</v>
      </c>
      <c r="AW25">
        <v>78</v>
      </c>
      <c r="AX25" s="3">
        <v>1155</v>
      </c>
      <c r="AZ25">
        <f t="shared" si="0"/>
        <v>0</v>
      </c>
      <c r="BA25">
        <f t="shared" si="1"/>
        <v>0</v>
      </c>
      <c r="BB25" s="6">
        <f t="shared" si="2"/>
        <v>0</v>
      </c>
      <c r="BD25" s="11">
        <f t="shared" si="21"/>
        <v>0.25</v>
      </c>
      <c r="BE25" s="12">
        <f t="shared" si="21"/>
        <v>0</v>
      </c>
      <c r="BF25" s="11">
        <f t="shared" si="22"/>
        <v>0</v>
      </c>
      <c r="BG25" s="12">
        <f t="shared" si="22"/>
        <v>0</v>
      </c>
      <c r="BH25" s="11">
        <f t="shared" si="23"/>
        <v>0</v>
      </c>
      <c r="BI25" s="12">
        <f t="shared" si="23"/>
        <v>0</v>
      </c>
      <c r="BJ25" s="24">
        <f t="shared" si="24"/>
        <v>0.75</v>
      </c>
      <c r="BK25" s="25">
        <f t="shared" si="24"/>
        <v>0</v>
      </c>
      <c r="BL25" s="24">
        <f t="shared" si="25"/>
        <v>7.6923076923076927E-2</v>
      </c>
      <c r="BM25" s="24">
        <f t="shared" si="25"/>
        <v>0</v>
      </c>
      <c r="BN25" s="25">
        <f t="shared" si="8"/>
        <v>0.20673076923076922</v>
      </c>
      <c r="BQ25" s="11">
        <f t="shared" si="26"/>
        <v>1</v>
      </c>
      <c r="BR25" s="12">
        <f t="shared" si="26"/>
        <v>0</v>
      </c>
      <c r="BS25" s="11">
        <f t="shared" si="27"/>
        <v>0</v>
      </c>
      <c r="BT25" s="12">
        <f t="shared" si="27"/>
        <v>0</v>
      </c>
      <c r="BU25" s="11">
        <f t="shared" si="28"/>
        <v>0</v>
      </c>
      <c r="BV25" s="12">
        <f t="shared" si="28"/>
        <v>0</v>
      </c>
      <c r="BW25" s="11">
        <f t="shared" si="29"/>
        <v>3</v>
      </c>
      <c r="BX25" s="12">
        <f t="shared" si="29"/>
        <v>0</v>
      </c>
      <c r="BY25" s="11">
        <f t="shared" si="14"/>
        <v>1</v>
      </c>
      <c r="BZ25" s="11">
        <f t="shared" si="13"/>
        <v>0</v>
      </c>
      <c r="CA25" s="56"/>
      <c r="CB25">
        <f t="shared" si="19"/>
        <v>7.4999999999999997E-2</v>
      </c>
      <c r="CC25">
        <v>1200</v>
      </c>
      <c r="CD25">
        <f t="shared" si="20"/>
        <v>4210</v>
      </c>
      <c r="CE25">
        <f t="shared" si="15"/>
        <v>0.12</v>
      </c>
      <c r="CF25">
        <f t="shared" si="16"/>
        <v>0.42099999999999999</v>
      </c>
      <c r="CO25" t="s">
        <v>383</v>
      </c>
      <c r="CP25" s="129">
        <v>2.3150000000000965E-2</v>
      </c>
    </row>
    <row r="26" spans="1:102" x14ac:dyDescent="0.25">
      <c r="A26" t="s">
        <v>233</v>
      </c>
      <c r="B26" t="s">
        <v>56</v>
      </c>
      <c r="C26" s="5">
        <v>1</v>
      </c>
      <c r="D26">
        <v>0</v>
      </c>
      <c r="E26" s="6">
        <v>0</v>
      </c>
      <c r="F26">
        <v>0</v>
      </c>
      <c r="G26" s="6">
        <v>0</v>
      </c>
      <c r="H26">
        <v>1</v>
      </c>
      <c r="I26" s="3">
        <v>0</v>
      </c>
      <c r="J26">
        <v>0</v>
      </c>
      <c r="K26" s="6">
        <v>0</v>
      </c>
      <c r="L26">
        <v>0</v>
      </c>
      <c r="M26" s="6">
        <v>0</v>
      </c>
      <c r="N26">
        <v>0</v>
      </c>
      <c r="O26" s="6">
        <v>0</v>
      </c>
      <c r="P26">
        <v>0</v>
      </c>
      <c r="Q26" s="3">
        <v>0</v>
      </c>
      <c r="R26">
        <v>1</v>
      </c>
      <c r="S26" s="6">
        <v>0</v>
      </c>
      <c r="T26">
        <v>1</v>
      </c>
      <c r="U26" s="6">
        <v>0</v>
      </c>
      <c r="V26">
        <v>1</v>
      </c>
      <c r="W26" s="6">
        <v>0</v>
      </c>
      <c r="X26">
        <v>1</v>
      </c>
      <c r="Y26" s="3">
        <v>0</v>
      </c>
      <c r="Z26">
        <v>0</v>
      </c>
      <c r="AA26" s="6">
        <v>0</v>
      </c>
      <c r="AB26">
        <v>0</v>
      </c>
      <c r="AC26" s="6">
        <v>0</v>
      </c>
      <c r="AD26">
        <v>0</v>
      </c>
      <c r="AE26" s="6">
        <v>0</v>
      </c>
      <c r="AF26">
        <v>0</v>
      </c>
      <c r="AG26" s="3">
        <v>0</v>
      </c>
      <c r="AH26">
        <v>0</v>
      </c>
      <c r="AI26" s="6">
        <v>0</v>
      </c>
      <c r="AJ26">
        <v>0</v>
      </c>
      <c r="AK26" s="6">
        <v>0</v>
      </c>
      <c r="AL26">
        <v>0</v>
      </c>
      <c r="AM26" s="6">
        <v>0</v>
      </c>
      <c r="AN26">
        <v>0</v>
      </c>
      <c r="AO26" s="6">
        <v>0</v>
      </c>
      <c r="AP26">
        <v>0</v>
      </c>
      <c r="AQ26" s="3">
        <v>0</v>
      </c>
      <c r="AR26">
        <v>11</v>
      </c>
      <c r="AS26">
        <v>3</v>
      </c>
      <c r="AT26">
        <v>4</v>
      </c>
      <c r="AU26">
        <v>51</v>
      </c>
      <c r="AV26" s="6">
        <v>1</v>
      </c>
      <c r="AW26">
        <v>92</v>
      </c>
      <c r="AX26" s="3">
        <v>558</v>
      </c>
      <c r="AZ26">
        <f t="shared" si="0"/>
        <v>0</v>
      </c>
      <c r="BA26">
        <f t="shared" si="1"/>
        <v>0</v>
      </c>
      <c r="BB26" s="6">
        <f t="shared" si="2"/>
        <v>1</v>
      </c>
      <c r="BD26" s="11">
        <f t="shared" si="21"/>
        <v>0</v>
      </c>
      <c r="BE26" s="12">
        <f t="shared" si="21"/>
        <v>0</v>
      </c>
      <c r="BF26" s="11">
        <f t="shared" si="22"/>
        <v>0</v>
      </c>
      <c r="BG26" s="12">
        <f t="shared" si="22"/>
        <v>0</v>
      </c>
      <c r="BH26" s="11">
        <f t="shared" si="23"/>
        <v>0</v>
      </c>
      <c r="BI26" s="12">
        <f t="shared" si="23"/>
        <v>0</v>
      </c>
      <c r="BJ26" s="24">
        <f t="shared" si="24"/>
        <v>1</v>
      </c>
      <c r="BK26" s="25">
        <f t="shared" si="24"/>
        <v>0</v>
      </c>
      <c r="BL26" s="24">
        <f t="shared" si="25"/>
        <v>0</v>
      </c>
      <c r="BM26" s="24">
        <f t="shared" si="25"/>
        <v>0</v>
      </c>
      <c r="BN26" s="25">
        <f t="shared" si="8"/>
        <v>0.25</v>
      </c>
      <c r="BQ26" s="11">
        <f t="shared" si="26"/>
        <v>0</v>
      </c>
      <c r="BR26" s="12">
        <f t="shared" si="26"/>
        <v>0</v>
      </c>
      <c r="BS26" s="11">
        <f t="shared" si="27"/>
        <v>0</v>
      </c>
      <c r="BT26" s="12">
        <f t="shared" si="27"/>
        <v>0</v>
      </c>
      <c r="BU26" s="11">
        <f t="shared" si="28"/>
        <v>0</v>
      </c>
      <c r="BV26" s="12">
        <f t="shared" si="28"/>
        <v>0</v>
      </c>
      <c r="BW26" s="11">
        <f t="shared" si="29"/>
        <v>4</v>
      </c>
      <c r="BX26" s="12">
        <f t="shared" si="29"/>
        <v>0</v>
      </c>
      <c r="BY26" s="11">
        <f t="shared" si="14"/>
        <v>0</v>
      </c>
      <c r="BZ26" s="11">
        <f t="shared" si="13"/>
        <v>0</v>
      </c>
      <c r="CA26" s="56"/>
      <c r="CB26">
        <f t="shared" si="19"/>
        <v>0.08</v>
      </c>
      <c r="CC26">
        <v>1299</v>
      </c>
      <c r="CD26">
        <f t="shared" si="20"/>
        <v>5509</v>
      </c>
      <c r="CE26">
        <f t="shared" si="15"/>
        <v>0.12989999999999999</v>
      </c>
      <c r="CF26">
        <f t="shared" si="16"/>
        <v>0.55089999999999995</v>
      </c>
      <c r="CO26" t="s">
        <v>384</v>
      </c>
      <c r="CP26" s="130">
        <v>9.7405969975697271E-3</v>
      </c>
    </row>
    <row r="27" spans="1:102" x14ac:dyDescent="0.25">
      <c r="A27" t="s">
        <v>234</v>
      </c>
      <c r="B27" t="s">
        <v>56</v>
      </c>
      <c r="C27" s="5">
        <v>1</v>
      </c>
      <c r="D27">
        <v>0</v>
      </c>
      <c r="E27" s="6">
        <v>0</v>
      </c>
      <c r="F27">
        <v>0</v>
      </c>
      <c r="G27" s="6">
        <v>0</v>
      </c>
      <c r="H27">
        <v>0</v>
      </c>
      <c r="I27" s="3">
        <v>0</v>
      </c>
      <c r="J27">
        <v>0</v>
      </c>
      <c r="K27" s="6">
        <v>0</v>
      </c>
      <c r="L27">
        <v>0</v>
      </c>
      <c r="M27" s="6">
        <v>0</v>
      </c>
      <c r="N27">
        <v>0</v>
      </c>
      <c r="O27" s="6">
        <v>0</v>
      </c>
      <c r="P27">
        <v>0</v>
      </c>
      <c r="Q27" s="3">
        <v>0</v>
      </c>
      <c r="R27">
        <v>0</v>
      </c>
      <c r="S27" s="6">
        <v>0</v>
      </c>
      <c r="T27">
        <v>0</v>
      </c>
      <c r="U27" s="6">
        <v>0</v>
      </c>
      <c r="V27">
        <v>1</v>
      </c>
      <c r="W27" s="6">
        <v>0</v>
      </c>
      <c r="X27">
        <v>0</v>
      </c>
      <c r="Y27" s="3">
        <v>0</v>
      </c>
      <c r="Z27">
        <v>1</v>
      </c>
      <c r="AA27" s="6">
        <v>1</v>
      </c>
      <c r="AB27">
        <v>0</v>
      </c>
      <c r="AC27" s="6">
        <v>0</v>
      </c>
      <c r="AD27">
        <v>0</v>
      </c>
      <c r="AE27" s="6">
        <v>0</v>
      </c>
      <c r="AF27">
        <v>1</v>
      </c>
      <c r="AG27" s="3">
        <v>0</v>
      </c>
      <c r="AH27">
        <v>0</v>
      </c>
      <c r="AI27" s="6">
        <v>0</v>
      </c>
      <c r="AJ27">
        <v>0</v>
      </c>
      <c r="AK27" s="6">
        <v>0</v>
      </c>
      <c r="AL27">
        <v>0</v>
      </c>
      <c r="AM27" s="6">
        <v>0</v>
      </c>
      <c r="AN27">
        <v>0</v>
      </c>
      <c r="AO27" s="6">
        <v>0</v>
      </c>
      <c r="AP27">
        <v>0</v>
      </c>
      <c r="AQ27" s="3">
        <v>0</v>
      </c>
      <c r="AR27">
        <v>11</v>
      </c>
      <c r="AS27">
        <v>4</v>
      </c>
      <c r="AT27">
        <v>1</v>
      </c>
      <c r="AU27">
        <v>24</v>
      </c>
      <c r="AV27" s="6">
        <v>2</v>
      </c>
      <c r="AW27">
        <v>50</v>
      </c>
      <c r="AX27" s="3">
        <v>370</v>
      </c>
      <c r="AZ27">
        <f t="shared" si="0"/>
        <v>0</v>
      </c>
      <c r="BA27">
        <f t="shared" si="1"/>
        <v>0</v>
      </c>
      <c r="BB27" s="6">
        <f t="shared" si="2"/>
        <v>0</v>
      </c>
      <c r="BD27" s="11">
        <f t="shared" si="21"/>
        <v>0</v>
      </c>
      <c r="BE27" s="12">
        <f t="shared" si="21"/>
        <v>0</v>
      </c>
      <c r="BF27" s="11">
        <f t="shared" si="22"/>
        <v>0</v>
      </c>
      <c r="BG27" s="12">
        <f t="shared" si="22"/>
        <v>0</v>
      </c>
      <c r="BH27" s="11">
        <f t="shared" si="23"/>
        <v>0.5</v>
      </c>
      <c r="BI27" s="12">
        <f t="shared" si="23"/>
        <v>0.25</v>
      </c>
      <c r="BJ27" s="24">
        <f t="shared" si="24"/>
        <v>0.25</v>
      </c>
      <c r="BK27" s="25">
        <f t="shared" si="24"/>
        <v>0</v>
      </c>
      <c r="BL27" s="24">
        <f t="shared" si="25"/>
        <v>0.15384615384615385</v>
      </c>
      <c r="BM27" s="24">
        <f t="shared" si="25"/>
        <v>7.6923076923076927E-2</v>
      </c>
      <c r="BN27" s="25">
        <f t="shared" si="8"/>
        <v>0.1201923076923077</v>
      </c>
      <c r="BQ27" s="11">
        <f t="shared" si="26"/>
        <v>0</v>
      </c>
      <c r="BR27" s="12">
        <f t="shared" si="26"/>
        <v>0</v>
      </c>
      <c r="BS27" s="11">
        <f t="shared" si="27"/>
        <v>0</v>
      </c>
      <c r="BT27" s="12">
        <f t="shared" si="27"/>
        <v>0</v>
      </c>
      <c r="BU27" s="11">
        <f t="shared" si="28"/>
        <v>2</v>
      </c>
      <c r="BV27" s="12">
        <f t="shared" si="28"/>
        <v>1</v>
      </c>
      <c r="BW27" s="11">
        <f t="shared" si="29"/>
        <v>1</v>
      </c>
      <c r="BX27" s="12">
        <f t="shared" si="29"/>
        <v>0</v>
      </c>
      <c r="BY27" s="11">
        <f t="shared" si="14"/>
        <v>2</v>
      </c>
      <c r="BZ27" s="11">
        <f t="shared" si="13"/>
        <v>1</v>
      </c>
      <c r="CA27" s="56"/>
      <c r="CB27">
        <f t="shared" si="19"/>
        <v>8.5000000000000006E-2</v>
      </c>
      <c r="CC27">
        <v>1172</v>
      </c>
      <c r="CD27">
        <f t="shared" si="20"/>
        <v>6681</v>
      </c>
      <c r="CE27">
        <f t="shared" si="15"/>
        <v>0.1172</v>
      </c>
      <c r="CF27">
        <f t="shared" si="16"/>
        <v>0.66810000000000003</v>
      </c>
      <c r="CO27" t="s">
        <v>385</v>
      </c>
      <c r="CP27" s="130">
        <v>7.6923076923076927E-3</v>
      </c>
    </row>
    <row r="28" spans="1:102" x14ac:dyDescent="0.25">
      <c r="A28" t="s">
        <v>235</v>
      </c>
      <c r="B28" t="s">
        <v>56</v>
      </c>
      <c r="C28" s="5">
        <v>1</v>
      </c>
      <c r="D28">
        <v>0</v>
      </c>
      <c r="E28" s="6">
        <v>0</v>
      </c>
      <c r="F28">
        <v>0</v>
      </c>
      <c r="G28" s="6">
        <v>0</v>
      </c>
      <c r="H28">
        <v>1</v>
      </c>
      <c r="I28" s="3">
        <v>0</v>
      </c>
      <c r="J28">
        <v>0</v>
      </c>
      <c r="K28" s="6">
        <v>0</v>
      </c>
      <c r="L28">
        <v>0</v>
      </c>
      <c r="M28" s="6">
        <v>0</v>
      </c>
      <c r="N28">
        <v>0</v>
      </c>
      <c r="O28" s="6">
        <v>0</v>
      </c>
      <c r="P28">
        <v>0</v>
      </c>
      <c r="Q28" s="3">
        <v>0</v>
      </c>
      <c r="R28">
        <v>1</v>
      </c>
      <c r="S28" s="6">
        <v>0</v>
      </c>
      <c r="T28">
        <v>0</v>
      </c>
      <c r="U28" s="6">
        <v>0</v>
      </c>
      <c r="V28">
        <v>1</v>
      </c>
      <c r="W28" s="6">
        <v>0</v>
      </c>
      <c r="X28">
        <v>1</v>
      </c>
      <c r="Y28" s="3">
        <v>0</v>
      </c>
      <c r="Z28">
        <v>0</v>
      </c>
      <c r="AA28" s="6">
        <v>0</v>
      </c>
      <c r="AB28">
        <v>1</v>
      </c>
      <c r="AC28" s="6">
        <v>0</v>
      </c>
      <c r="AD28">
        <v>0</v>
      </c>
      <c r="AE28" s="6">
        <v>0</v>
      </c>
      <c r="AF28">
        <v>0</v>
      </c>
      <c r="AG28" s="3">
        <v>0</v>
      </c>
      <c r="AH28">
        <v>0</v>
      </c>
      <c r="AI28" s="6">
        <v>0</v>
      </c>
      <c r="AJ28">
        <v>0</v>
      </c>
      <c r="AK28" s="6">
        <v>0</v>
      </c>
      <c r="AL28">
        <v>0</v>
      </c>
      <c r="AM28" s="6">
        <v>0</v>
      </c>
      <c r="AN28">
        <v>0</v>
      </c>
      <c r="AO28" s="6">
        <v>0</v>
      </c>
      <c r="AP28">
        <v>0</v>
      </c>
      <c r="AQ28" s="3">
        <v>0</v>
      </c>
      <c r="AR28">
        <v>11</v>
      </c>
      <c r="AS28">
        <v>3</v>
      </c>
      <c r="AT28">
        <v>7</v>
      </c>
      <c r="AU28">
        <v>38</v>
      </c>
      <c r="AV28" s="6">
        <v>1</v>
      </c>
      <c r="AW28">
        <v>102</v>
      </c>
      <c r="AX28" s="3">
        <v>1186</v>
      </c>
      <c r="AZ28">
        <f t="shared" si="0"/>
        <v>0</v>
      </c>
      <c r="BA28">
        <f t="shared" si="1"/>
        <v>0</v>
      </c>
      <c r="BB28" s="6">
        <f t="shared" si="2"/>
        <v>1</v>
      </c>
      <c r="BD28" s="11">
        <f t="shared" si="21"/>
        <v>0</v>
      </c>
      <c r="BE28" s="12">
        <f t="shared" si="21"/>
        <v>0</v>
      </c>
      <c r="BF28" s="11">
        <f t="shared" si="22"/>
        <v>0</v>
      </c>
      <c r="BG28" s="12">
        <f t="shared" si="22"/>
        <v>0</v>
      </c>
      <c r="BH28" s="11">
        <f t="shared" si="23"/>
        <v>0.25</v>
      </c>
      <c r="BI28" s="12">
        <f t="shared" si="23"/>
        <v>0</v>
      </c>
      <c r="BJ28" s="24">
        <f t="shared" si="24"/>
        <v>0.75</v>
      </c>
      <c r="BK28" s="25">
        <f t="shared" si="24"/>
        <v>0</v>
      </c>
      <c r="BL28" s="24">
        <f t="shared" si="25"/>
        <v>7.6923076923076927E-2</v>
      </c>
      <c r="BM28" s="24">
        <f t="shared" si="25"/>
        <v>0</v>
      </c>
      <c r="BN28" s="25">
        <f t="shared" si="8"/>
        <v>0.20673076923076922</v>
      </c>
      <c r="BQ28" s="11">
        <f t="shared" si="26"/>
        <v>0</v>
      </c>
      <c r="BR28" s="12">
        <f t="shared" si="26"/>
        <v>0</v>
      </c>
      <c r="BS28" s="11">
        <f t="shared" si="27"/>
        <v>0</v>
      </c>
      <c r="BT28" s="12">
        <f t="shared" si="27"/>
        <v>0</v>
      </c>
      <c r="BU28" s="11">
        <f t="shared" si="28"/>
        <v>1</v>
      </c>
      <c r="BV28" s="12">
        <f t="shared" si="28"/>
        <v>0</v>
      </c>
      <c r="BW28" s="11">
        <f t="shared" si="29"/>
        <v>3</v>
      </c>
      <c r="BX28" s="12">
        <f t="shared" si="29"/>
        <v>0</v>
      </c>
      <c r="BY28" s="11">
        <f t="shared" si="14"/>
        <v>1</v>
      </c>
      <c r="BZ28" s="11">
        <f t="shared" si="13"/>
        <v>0</v>
      </c>
      <c r="CA28" s="56"/>
      <c r="CB28">
        <f t="shared" si="19"/>
        <v>9.0000000000000011E-2</v>
      </c>
      <c r="CC28">
        <v>1017</v>
      </c>
      <c r="CD28">
        <f t="shared" si="20"/>
        <v>7698</v>
      </c>
      <c r="CE28">
        <f t="shared" si="15"/>
        <v>0.1017</v>
      </c>
      <c r="CF28">
        <f t="shared" si="16"/>
        <v>0.76980000000000004</v>
      </c>
      <c r="CO28" t="s">
        <v>386</v>
      </c>
      <c r="CP28" s="131">
        <v>4.3589743589743594E-2</v>
      </c>
    </row>
    <row r="29" spans="1:102" x14ac:dyDescent="0.25">
      <c r="A29" t="s">
        <v>236</v>
      </c>
      <c r="B29" t="s">
        <v>56</v>
      </c>
      <c r="C29" s="5">
        <v>1</v>
      </c>
      <c r="D29">
        <v>0</v>
      </c>
      <c r="E29" s="6">
        <v>0</v>
      </c>
      <c r="F29">
        <v>0</v>
      </c>
      <c r="G29" s="6">
        <v>0</v>
      </c>
      <c r="H29">
        <v>1</v>
      </c>
      <c r="I29" s="3">
        <v>1</v>
      </c>
      <c r="J29">
        <v>0</v>
      </c>
      <c r="K29" s="6">
        <v>0</v>
      </c>
      <c r="L29">
        <v>0</v>
      </c>
      <c r="M29" s="6">
        <v>0</v>
      </c>
      <c r="N29">
        <v>0</v>
      </c>
      <c r="O29" s="6">
        <v>0</v>
      </c>
      <c r="P29">
        <v>0</v>
      </c>
      <c r="Q29" s="3">
        <v>0</v>
      </c>
      <c r="R29">
        <v>0</v>
      </c>
      <c r="S29" s="6">
        <v>0</v>
      </c>
      <c r="T29">
        <v>1</v>
      </c>
      <c r="U29" s="6">
        <v>1</v>
      </c>
      <c r="V29">
        <v>1</v>
      </c>
      <c r="W29" s="6">
        <v>0</v>
      </c>
      <c r="X29">
        <v>1</v>
      </c>
      <c r="Y29" s="3">
        <v>1</v>
      </c>
      <c r="Z29">
        <v>0</v>
      </c>
      <c r="AA29" s="6">
        <v>0</v>
      </c>
      <c r="AB29">
        <v>1</v>
      </c>
      <c r="AC29" s="6">
        <v>1</v>
      </c>
      <c r="AD29">
        <v>0</v>
      </c>
      <c r="AE29" s="6">
        <v>0</v>
      </c>
      <c r="AF29">
        <v>0</v>
      </c>
      <c r="AG29" s="3">
        <v>0</v>
      </c>
      <c r="AH29">
        <v>0</v>
      </c>
      <c r="AI29" s="6">
        <v>0</v>
      </c>
      <c r="AJ29">
        <v>0</v>
      </c>
      <c r="AK29" s="6">
        <v>0</v>
      </c>
      <c r="AL29">
        <v>0</v>
      </c>
      <c r="AM29" s="6">
        <v>1</v>
      </c>
      <c r="AN29">
        <v>0</v>
      </c>
      <c r="AO29" s="6">
        <v>0</v>
      </c>
      <c r="AP29">
        <v>0</v>
      </c>
      <c r="AQ29" s="3">
        <v>0</v>
      </c>
      <c r="AR29">
        <v>11</v>
      </c>
      <c r="AS29">
        <v>3</v>
      </c>
      <c r="AT29">
        <v>1</v>
      </c>
      <c r="AU29">
        <v>22</v>
      </c>
      <c r="AV29" s="6">
        <v>1</v>
      </c>
      <c r="AW29">
        <v>99</v>
      </c>
      <c r="AX29" s="3">
        <v>282</v>
      </c>
      <c r="AZ29">
        <f t="shared" si="0"/>
        <v>0</v>
      </c>
      <c r="BA29">
        <f t="shared" si="1"/>
        <v>0</v>
      </c>
      <c r="BB29" s="6">
        <f t="shared" si="2"/>
        <v>1</v>
      </c>
      <c r="BD29" s="11">
        <f t="shared" si="21"/>
        <v>0</v>
      </c>
      <c r="BE29" s="12">
        <f t="shared" si="21"/>
        <v>0</v>
      </c>
      <c r="BF29" s="11">
        <f t="shared" si="22"/>
        <v>0</v>
      </c>
      <c r="BG29" s="12">
        <f t="shared" si="22"/>
        <v>0.2</v>
      </c>
      <c r="BH29" s="11">
        <f t="shared" si="23"/>
        <v>0.25</v>
      </c>
      <c r="BI29" s="12">
        <f t="shared" si="23"/>
        <v>0.25</v>
      </c>
      <c r="BJ29" s="24">
        <f t="shared" si="24"/>
        <v>0.75</v>
      </c>
      <c r="BK29" s="25">
        <f t="shared" si="24"/>
        <v>0.5</v>
      </c>
      <c r="BL29" s="24">
        <f t="shared" si="25"/>
        <v>7.6923076923076927E-2</v>
      </c>
      <c r="BM29" s="24">
        <f t="shared" si="25"/>
        <v>0.15384615384615385</v>
      </c>
      <c r="BN29" s="25">
        <f t="shared" si="8"/>
        <v>0.37019230769230771</v>
      </c>
      <c r="BQ29" s="11">
        <f t="shared" si="26"/>
        <v>0</v>
      </c>
      <c r="BR29" s="12">
        <f t="shared" si="26"/>
        <v>0</v>
      </c>
      <c r="BS29" s="11">
        <f t="shared" si="27"/>
        <v>0</v>
      </c>
      <c r="BT29" s="12">
        <f t="shared" si="27"/>
        <v>1</v>
      </c>
      <c r="BU29" s="11">
        <f t="shared" si="28"/>
        <v>1</v>
      </c>
      <c r="BV29" s="12">
        <f t="shared" si="28"/>
        <v>1</v>
      </c>
      <c r="BW29" s="11">
        <f t="shared" si="29"/>
        <v>3</v>
      </c>
      <c r="BX29" s="12">
        <f t="shared" si="29"/>
        <v>2</v>
      </c>
      <c r="BY29" s="11">
        <f t="shared" si="14"/>
        <v>1</v>
      </c>
      <c r="BZ29" s="11">
        <f t="shared" si="13"/>
        <v>2</v>
      </c>
      <c r="CA29" s="56"/>
      <c r="CB29">
        <f t="shared" si="19"/>
        <v>9.5000000000000015E-2</v>
      </c>
      <c r="CC29">
        <v>842</v>
      </c>
      <c r="CD29">
        <f t="shared" si="20"/>
        <v>8540</v>
      </c>
      <c r="CE29">
        <f t="shared" si="15"/>
        <v>8.4199999999999997E-2</v>
      </c>
      <c r="CF29">
        <f t="shared" si="16"/>
        <v>0.85399999999999998</v>
      </c>
    </row>
    <row r="30" spans="1:102" x14ac:dyDescent="0.25">
      <c r="A30" t="s">
        <v>237</v>
      </c>
      <c r="B30" t="s">
        <v>56</v>
      </c>
      <c r="C30" s="5">
        <v>1</v>
      </c>
      <c r="D30">
        <v>0</v>
      </c>
      <c r="E30" s="6">
        <v>0</v>
      </c>
      <c r="F30">
        <v>0</v>
      </c>
      <c r="G30" s="6">
        <v>0</v>
      </c>
      <c r="H30">
        <v>0</v>
      </c>
      <c r="I30" s="3">
        <v>0</v>
      </c>
      <c r="J30">
        <v>0</v>
      </c>
      <c r="K30" s="6">
        <v>0</v>
      </c>
      <c r="L30">
        <v>0</v>
      </c>
      <c r="M30" s="6">
        <v>0</v>
      </c>
      <c r="N30">
        <v>0</v>
      </c>
      <c r="O30" s="6">
        <v>0</v>
      </c>
      <c r="P30">
        <v>0</v>
      </c>
      <c r="Q30" s="3">
        <v>0</v>
      </c>
      <c r="R30">
        <v>0</v>
      </c>
      <c r="S30" s="6">
        <v>0</v>
      </c>
      <c r="T30">
        <v>0</v>
      </c>
      <c r="U30" s="6">
        <v>0</v>
      </c>
      <c r="V30">
        <v>0</v>
      </c>
      <c r="W30" s="6">
        <v>0</v>
      </c>
      <c r="X30">
        <v>0</v>
      </c>
      <c r="Y30" s="3">
        <v>0</v>
      </c>
      <c r="Z30">
        <v>0</v>
      </c>
      <c r="AA30" s="6">
        <v>0</v>
      </c>
      <c r="AB30">
        <v>0</v>
      </c>
      <c r="AC30" s="6">
        <v>0</v>
      </c>
      <c r="AD30">
        <v>0</v>
      </c>
      <c r="AE30" s="6">
        <v>0</v>
      </c>
      <c r="AF30">
        <v>0</v>
      </c>
      <c r="AG30" s="3">
        <v>0</v>
      </c>
      <c r="AH30">
        <v>0</v>
      </c>
      <c r="AI30" s="6">
        <v>0</v>
      </c>
      <c r="AJ30">
        <v>0</v>
      </c>
      <c r="AK30" s="6">
        <v>0</v>
      </c>
      <c r="AL30">
        <v>0</v>
      </c>
      <c r="AM30" s="6">
        <v>0</v>
      </c>
      <c r="AN30">
        <v>0</v>
      </c>
      <c r="AO30" s="6">
        <v>0</v>
      </c>
      <c r="AP30">
        <v>0</v>
      </c>
      <c r="AQ30" s="3">
        <v>0</v>
      </c>
      <c r="AR30">
        <v>11</v>
      </c>
      <c r="AS30">
        <v>3</v>
      </c>
      <c r="AT30">
        <v>2</v>
      </c>
      <c r="AU30">
        <v>22</v>
      </c>
      <c r="AV30" s="6">
        <v>2</v>
      </c>
      <c r="AW30">
        <v>107</v>
      </c>
      <c r="AX30" s="3">
        <v>685</v>
      </c>
      <c r="AZ30">
        <f t="shared" si="0"/>
        <v>0</v>
      </c>
      <c r="BA30">
        <f t="shared" si="1"/>
        <v>0</v>
      </c>
      <c r="BB30" s="6">
        <f t="shared" si="2"/>
        <v>0</v>
      </c>
      <c r="BD30" s="11">
        <f t="shared" si="21"/>
        <v>0</v>
      </c>
      <c r="BE30" s="12">
        <f t="shared" si="21"/>
        <v>0</v>
      </c>
      <c r="BF30" s="11">
        <f t="shared" si="22"/>
        <v>0</v>
      </c>
      <c r="BG30" s="12">
        <f t="shared" si="22"/>
        <v>0</v>
      </c>
      <c r="BH30" s="11">
        <f t="shared" si="23"/>
        <v>0</v>
      </c>
      <c r="BI30" s="12">
        <f t="shared" si="23"/>
        <v>0</v>
      </c>
      <c r="BJ30" s="24">
        <f t="shared" si="24"/>
        <v>0</v>
      </c>
      <c r="BK30" s="25">
        <f t="shared" si="24"/>
        <v>0</v>
      </c>
      <c r="BL30" s="24">
        <f t="shared" si="25"/>
        <v>0</v>
      </c>
      <c r="BM30" s="24">
        <f t="shared" si="25"/>
        <v>0</v>
      </c>
      <c r="BN30" s="25">
        <f t="shared" si="8"/>
        <v>0</v>
      </c>
      <c r="BQ30" s="11">
        <f t="shared" si="26"/>
        <v>0</v>
      </c>
      <c r="BR30" s="12">
        <f t="shared" si="26"/>
        <v>0</v>
      </c>
      <c r="BS30" s="11">
        <f t="shared" si="27"/>
        <v>0</v>
      </c>
      <c r="BT30" s="12">
        <f t="shared" si="27"/>
        <v>0</v>
      </c>
      <c r="BU30" s="11">
        <f t="shared" si="28"/>
        <v>0</v>
      </c>
      <c r="BV30" s="12">
        <f t="shared" si="28"/>
        <v>0</v>
      </c>
      <c r="BW30" s="11">
        <f t="shared" si="29"/>
        <v>0</v>
      </c>
      <c r="BX30" s="12">
        <f t="shared" si="29"/>
        <v>0</v>
      </c>
      <c r="BY30" s="11">
        <f t="shared" si="14"/>
        <v>0</v>
      </c>
      <c r="BZ30" s="11">
        <f t="shared" si="13"/>
        <v>0</v>
      </c>
      <c r="CA30" s="56"/>
      <c r="CB30">
        <f t="shared" si="19"/>
        <v>0.10000000000000002</v>
      </c>
      <c r="CC30">
        <v>559</v>
      </c>
      <c r="CD30">
        <f t="shared" si="20"/>
        <v>9099</v>
      </c>
      <c r="CE30">
        <f t="shared" si="15"/>
        <v>5.5899999999999998E-2</v>
      </c>
      <c r="CF30">
        <f t="shared" si="16"/>
        <v>0.90990000000000004</v>
      </c>
    </row>
    <row r="31" spans="1:102" x14ac:dyDescent="0.25">
      <c r="A31" t="s">
        <v>238</v>
      </c>
      <c r="B31" t="s">
        <v>56</v>
      </c>
      <c r="C31" s="5">
        <v>1</v>
      </c>
      <c r="D31">
        <v>0</v>
      </c>
      <c r="E31" s="6">
        <v>0</v>
      </c>
      <c r="F31">
        <v>0</v>
      </c>
      <c r="G31" s="6">
        <v>0</v>
      </c>
      <c r="H31">
        <v>0</v>
      </c>
      <c r="I31" s="3">
        <v>0</v>
      </c>
      <c r="J31">
        <v>0</v>
      </c>
      <c r="K31" s="6">
        <v>0</v>
      </c>
      <c r="L31">
        <v>1</v>
      </c>
      <c r="M31" s="6">
        <v>0</v>
      </c>
      <c r="N31">
        <v>0</v>
      </c>
      <c r="O31" s="6">
        <v>0</v>
      </c>
      <c r="P31">
        <v>0</v>
      </c>
      <c r="Q31" s="3">
        <v>0</v>
      </c>
      <c r="R31">
        <v>0</v>
      </c>
      <c r="S31" s="6">
        <v>0</v>
      </c>
      <c r="T31">
        <v>0</v>
      </c>
      <c r="U31" s="6">
        <v>0</v>
      </c>
      <c r="V31">
        <v>0</v>
      </c>
      <c r="W31" s="6">
        <v>0</v>
      </c>
      <c r="X31">
        <v>1</v>
      </c>
      <c r="Y31" s="3">
        <v>0</v>
      </c>
      <c r="Z31">
        <v>0</v>
      </c>
      <c r="AA31" s="6">
        <v>0</v>
      </c>
      <c r="AB31">
        <v>0</v>
      </c>
      <c r="AC31" s="6">
        <v>0</v>
      </c>
      <c r="AD31">
        <v>0</v>
      </c>
      <c r="AE31" s="6">
        <v>0</v>
      </c>
      <c r="AF31">
        <v>1</v>
      </c>
      <c r="AG31" s="3">
        <v>0</v>
      </c>
      <c r="AH31">
        <v>0</v>
      </c>
      <c r="AI31" s="6">
        <v>0</v>
      </c>
      <c r="AJ31">
        <v>0</v>
      </c>
      <c r="AK31" s="6">
        <v>0</v>
      </c>
      <c r="AL31">
        <v>0</v>
      </c>
      <c r="AM31" s="6">
        <v>0</v>
      </c>
      <c r="AN31">
        <v>0</v>
      </c>
      <c r="AO31" s="6">
        <v>0</v>
      </c>
      <c r="AP31">
        <v>0</v>
      </c>
      <c r="AQ31" s="3">
        <v>0</v>
      </c>
      <c r="AR31">
        <v>11</v>
      </c>
      <c r="AS31">
        <v>4</v>
      </c>
      <c r="AT31">
        <v>1</v>
      </c>
      <c r="AU31">
        <v>35</v>
      </c>
      <c r="AV31" s="6">
        <v>2</v>
      </c>
      <c r="AW31">
        <v>111</v>
      </c>
      <c r="AX31" s="3">
        <v>1107</v>
      </c>
      <c r="AZ31">
        <f t="shared" si="0"/>
        <v>0</v>
      </c>
      <c r="BA31">
        <f t="shared" si="1"/>
        <v>0</v>
      </c>
      <c r="BB31" s="6">
        <f t="shared" si="2"/>
        <v>0</v>
      </c>
      <c r="BD31" s="11">
        <f t="shared" si="21"/>
        <v>0.25</v>
      </c>
      <c r="BE31" s="12">
        <f t="shared" si="21"/>
        <v>0</v>
      </c>
      <c r="BF31" s="11">
        <f t="shared" si="22"/>
        <v>0</v>
      </c>
      <c r="BG31" s="12">
        <f t="shared" si="22"/>
        <v>0</v>
      </c>
      <c r="BH31" s="11">
        <f t="shared" si="23"/>
        <v>0.25</v>
      </c>
      <c r="BI31" s="12">
        <f t="shared" si="23"/>
        <v>0</v>
      </c>
      <c r="BJ31" s="24">
        <f t="shared" si="24"/>
        <v>0.25</v>
      </c>
      <c r="BK31" s="25">
        <f t="shared" si="24"/>
        <v>0</v>
      </c>
      <c r="BL31" s="24">
        <f t="shared" si="25"/>
        <v>0.15384615384615385</v>
      </c>
      <c r="BM31" s="24">
        <f t="shared" si="25"/>
        <v>0</v>
      </c>
      <c r="BN31" s="25">
        <f t="shared" si="8"/>
        <v>0.10096153846153846</v>
      </c>
      <c r="BQ31" s="11">
        <f t="shared" si="26"/>
        <v>1</v>
      </c>
      <c r="BR31" s="12">
        <f t="shared" si="26"/>
        <v>0</v>
      </c>
      <c r="BS31" s="11">
        <f t="shared" si="27"/>
        <v>0</v>
      </c>
      <c r="BT31" s="12">
        <f t="shared" si="27"/>
        <v>0</v>
      </c>
      <c r="BU31" s="11">
        <f t="shared" si="28"/>
        <v>1</v>
      </c>
      <c r="BV31" s="12">
        <f t="shared" si="28"/>
        <v>0</v>
      </c>
      <c r="BW31" s="11">
        <f t="shared" si="29"/>
        <v>1</v>
      </c>
      <c r="BX31" s="12">
        <f t="shared" si="29"/>
        <v>0</v>
      </c>
      <c r="BY31" s="11">
        <f t="shared" si="14"/>
        <v>2</v>
      </c>
      <c r="BZ31" s="11">
        <f t="shared" si="13"/>
        <v>0</v>
      </c>
      <c r="CA31" s="56"/>
      <c r="CB31">
        <f t="shared" si="19"/>
        <v>0.10500000000000002</v>
      </c>
      <c r="CC31">
        <v>213</v>
      </c>
      <c r="CD31">
        <f t="shared" si="20"/>
        <v>9312</v>
      </c>
      <c r="CE31">
        <f t="shared" si="15"/>
        <v>2.1299999999999999E-2</v>
      </c>
      <c r="CF31">
        <f t="shared" si="16"/>
        <v>0.93120000000000003</v>
      </c>
    </row>
    <row r="32" spans="1:102" x14ac:dyDescent="0.25">
      <c r="A32" t="s">
        <v>253</v>
      </c>
      <c r="B32" t="s">
        <v>56</v>
      </c>
      <c r="C32" s="5">
        <v>1</v>
      </c>
      <c r="D32">
        <v>0</v>
      </c>
      <c r="E32" s="6">
        <v>0</v>
      </c>
      <c r="F32">
        <v>0</v>
      </c>
      <c r="G32" s="6">
        <v>0</v>
      </c>
      <c r="H32">
        <v>0</v>
      </c>
      <c r="I32" s="3">
        <v>0</v>
      </c>
      <c r="J32">
        <v>0</v>
      </c>
      <c r="K32" s="6">
        <v>0</v>
      </c>
      <c r="L32">
        <v>0</v>
      </c>
      <c r="M32" s="6">
        <v>0</v>
      </c>
      <c r="N32">
        <v>0</v>
      </c>
      <c r="O32" s="6">
        <v>0</v>
      </c>
      <c r="P32">
        <v>0</v>
      </c>
      <c r="Q32" s="3">
        <v>0</v>
      </c>
      <c r="R32">
        <v>1</v>
      </c>
      <c r="S32" s="6">
        <v>0</v>
      </c>
      <c r="T32">
        <v>1</v>
      </c>
      <c r="U32" s="6">
        <v>0</v>
      </c>
      <c r="V32">
        <v>1</v>
      </c>
      <c r="W32" s="6">
        <v>0</v>
      </c>
      <c r="X32">
        <v>1</v>
      </c>
      <c r="Y32" s="3">
        <v>0</v>
      </c>
      <c r="Z32">
        <v>0</v>
      </c>
      <c r="AA32" s="6">
        <v>0</v>
      </c>
      <c r="AB32">
        <v>0</v>
      </c>
      <c r="AC32" s="6">
        <v>0</v>
      </c>
      <c r="AD32">
        <v>0</v>
      </c>
      <c r="AE32" s="6">
        <v>0</v>
      </c>
      <c r="AF32">
        <v>0</v>
      </c>
      <c r="AG32" s="3">
        <v>0</v>
      </c>
      <c r="AH32">
        <v>0</v>
      </c>
      <c r="AI32" s="6">
        <v>0</v>
      </c>
      <c r="AJ32">
        <v>1</v>
      </c>
      <c r="AK32" s="6">
        <v>0</v>
      </c>
      <c r="AL32">
        <v>0</v>
      </c>
      <c r="AM32" s="6">
        <v>0</v>
      </c>
      <c r="AN32">
        <v>0</v>
      </c>
      <c r="AO32" s="6">
        <v>0</v>
      </c>
      <c r="AP32">
        <v>0</v>
      </c>
      <c r="AQ32" s="3">
        <v>0</v>
      </c>
      <c r="AR32">
        <v>11</v>
      </c>
      <c r="AS32">
        <v>5</v>
      </c>
      <c r="AT32">
        <v>3</v>
      </c>
      <c r="AU32">
        <v>35</v>
      </c>
      <c r="AV32" s="6">
        <v>2</v>
      </c>
      <c r="AW32">
        <v>135</v>
      </c>
      <c r="AX32" s="3">
        <v>1133</v>
      </c>
      <c r="AZ32">
        <f t="shared" si="0"/>
        <v>0</v>
      </c>
      <c r="BA32">
        <f t="shared" si="1"/>
        <v>0</v>
      </c>
      <c r="BB32" s="6">
        <f t="shared" si="2"/>
        <v>0</v>
      </c>
      <c r="BD32" s="11">
        <f t="shared" si="21"/>
        <v>0</v>
      </c>
      <c r="BE32" s="12">
        <f t="shared" si="21"/>
        <v>0</v>
      </c>
      <c r="BF32" s="11">
        <f t="shared" si="22"/>
        <v>0.2</v>
      </c>
      <c r="BG32" s="12">
        <f t="shared" si="22"/>
        <v>0</v>
      </c>
      <c r="BH32" s="11">
        <f t="shared" si="23"/>
        <v>0</v>
      </c>
      <c r="BI32" s="12">
        <f t="shared" si="23"/>
        <v>0</v>
      </c>
      <c r="BJ32" s="24">
        <f t="shared" si="24"/>
        <v>1</v>
      </c>
      <c r="BK32" s="25">
        <f t="shared" si="24"/>
        <v>0</v>
      </c>
      <c r="BL32" s="24">
        <f t="shared" si="25"/>
        <v>7.6923076923076927E-2</v>
      </c>
      <c r="BM32" s="24">
        <f t="shared" si="25"/>
        <v>0</v>
      </c>
      <c r="BN32" s="25">
        <f t="shared" si="8"/>
        <v>0.26923076923076922</v>
      </c>
      <c r="BQ32" s="11">
        <f t="shared" si="26"/>
        <v>0</v>
      </c>
      <c r="BR32" s="12">
        <f t="shared" si="26"/>
        <v>0</v>
      </c>
      <c r="BS32" s="11">
        <f t="shared" si="27"/>
        <v>1</v>
      </c>
      <c r="BT32" s="12">
        <f t="shared" si="27"/>
        <v>0</v>
      </c>
      <c r="BU32" s="11">
        <f t="shared" si="28"/>
        <v>0</v>
      </c>
      <c r="BV32" s="12">
        <f t="shared" si="28"/>
        <v>0</v>
      </c>
      <c r="BW32" s="11">
        <f t="shared" si="29"/>
        <v>4</v>
      </c>
      <c r="BX32" s="12">
        <f t="shared" si="29"/>
        <v>0</v>
      </c>
      <c r="BY32" s="11">
        <f t="shared" si="14"/>
        <v>1</v>
      </c>
      <c r="BZ32" s="11">
        <f t="shared" si="13"/>
        <v>0</v>
      </c>
      <c r="CA32" s="56"/>
      <c r="CB32">
        <f t="shared" si="19"/>
        <v>0.11000000000000003</v>
      </c>
      <c r="CC32">
        <v>308</v>
      </c>
      <c r="CD32">
        <f t="shared" si="20"/>
        <v>9620</v>
      </c>
      <c r="CE32">
        <f t="shared" si="15"/>
        <v>3.0800000000000001E-2</v>
      </c>
      <c r="CF32">
        <f t="shared" si="16"/>
        <v>0.96199999999999997</v>
      </c>
    </row>
    <row r="33" spans="1:125" x14ac:dyDescent="0.25">
      <c r="A33" t="s">
        <v>254</v>
      </c>
      <c r="B33" t="s">
        <v>56</v>
      </c>
      <c r="C33" s="5">
        <v>1</v>
      </c>
      <c r="D33">
        <v>0</v>
      </c>
      <c r="E33" s="6">
        <v>0</v>
      </c>
      <c r="F33">
        <v>0</v>
      </c>
      <c r="G33" s="6">
        <v>0</v>
      </c>
      <c r="H33">
        <v>1</v>
      </c>
      <c r="I33" s="3">
        <v>0</v>
      </c>
      <c r="J33">
        <v>0</v>
      </c>
      <c r="K33" s="6">
        <v>0</v>
      </c>
      <c r="L33">
        <v>0</v>
      </c>
      <c r="M33" s="6">
        <v>0</v>
      </c>
      <c r="N33">
        <v>0</v>
      </c>
      <c r="O33" s="6">
        <v>0</v>
      </c>
      <c r="P33">
        <v>0</v>
      </c>
      <c r="Q33" s="3">
        <v>0</v>
      </c>
      <c r="R33">
        <v>0</v>
      </c>
      <c r="S33" s="6">
        <v>0</v>
      </c>
      <c r="T33">
        <v>0</v>
      </c>
      <c r="U33" s="6">
        <v>0</v>
      </c>
      <c r="V33">
        <v>1</v>
      </c>
      <c r="W33" s="6">
        <v>0</v>
      </c>
      <c r="X33">
        <v>1</v>
      </c>
      <c r="Y33" s="3">
        <v>1</v>
      </c>
      <c r="Z33">
        <v>0</v>
      </c>
      <c r="AA33" s="6">
        <v>0</v>
      </c>
      <c r="AB33">
        <v>0</v>
      </c>
      <c r="AC33" s="6">
        <v>0</v>
      </c>
      <c r="AD33">
        <v>0</v>
      </c>
      <c r="AE33" s="6">
        <v>0</v>
      </c>
      <c r="AF33">
        <v>0</v>
      </c>
      <c r="AG33" s="3">
        <v>0</v>
      </c>
      <c r="AH33">
        <v>0</v>
      </c>
      <c r="AI33" s="6">
        <v>0</v>
      </c>
      <c r="AJ33">
        <v>0</v>
      </c>
      <c r="AK33" s="6">
        <v>0</v>
      </c>
      <c r="AL33">
        <v>0</v>
      </c>
      <c r="AM33" s="6">
        <v>0</v>
      </c>
      <c r="AN33">
        <v>0</v>
      </c>
      <c r="AO33" s="6">
        <v>0</v>
      </c>
      <c r="AP33">
        <v>0</v>
      </c>
      <c r="AQ33" s="3">
        <v>1</v>
      </c>
      <c r="AR33">
        <v>11</v>
      </c>
      <c r="AS33">
        <v>3</v>
      </c>
      <c r="AT33">
        <v>4</v>
      </c>
      <c r="AU33">
        <v>36</v>
      </c>
      <c r="AV33" s="6">
        <v>2</v>
      </c>
      <c r="AW33">
        <v>128</v>
      </c>
      <c r="AX33" s="3">
        <v>1013</v>
      </c>
      <c r="AZ33">
        <f t="shared" si="0"/>
        <v>0</v>
      </c>
      <c r="BA33">
        <f t="shared" si="1"/>
        <v>0</v>
      </c>
      <c r="BB33" s="6">
        <f t="shared" si="2"/>
        <v>1</v>
      </c>
      <c r="BD33" s="11">
        <f t="shared" si="21"/>
        <v>0</v>
      </c>
      <c r="BE33" s="12">
        <f t="shared" si="21"/>
        <v>0</v>
      </c>
      <c r="BF33" s="11">
        <f t="shared" si="22"/>
        <v>0</v>
      </c>
      <c r="BG33" s="12">
        <f t="shared" si="22"/>
        <v>0.2</v>
      </c>
      <c r="BH33" s="11">
        <f t="shared" si="23"/>
        <v>0</v>
      </c>
      <c r="BI33" s="12">
        <f t="shared" si="23"/>
        <v>0</v>
      </c>
      <c r="BJ33" s="24">
        <f t="shared" si="24"/>
        <v>0.5</v>
      </c>
      <c r="BK33" s="25">
        <f t="shared" si="24"/>
        <v>0.25</v>
      </c>
      <c r="BL33" s="24">
        <f t="shared" si="25"/>
        <v>0</v>
      </c>
      <c r="BM33" s="24">
        <f t="shared" si="25"/>
        <v>7.6923076923076927E-2</v>
      </c>
      <c r="BN33" s="25">
        <f t="shared" si="8"/>
        <v>0.20673076923076922</v>
      </c>
      <c r="BQ33" s="11">
        <f t="shared" si="26"/>
        <v>0</v>
      </c>
      <c r="BR33" s="12">
        <f t="shared" si="26"/>
        <v>0</v>
      </c>
      <c r="BS33" s="11">
        <f t="shared" si="27"/>
        <v>0</v>
      </c>
      <c r="BT33" s="12">
        <f t="shared" si="27"/>
        <v>1</v>
      </c>
      <c r="BU33" s="11">
        <f t="shared" si="28"/>
        <v>0</v>
      </c>
      <c r="BV33" s="12">
        <f t="shared" si="28"/>
        <v>0</v>
      </c>
      <c r="BW33" s="11">
        <f t="shared" si="29"/>
        <v>2</v>
      </c>
      <c r="BX33" s="12">
        <f t="shared" si="29"/>
        <v>1</v>
      </c>
      <c r="BY33" s="11">
        <f t="shared" si="14"/>
        <v>0</v>
      </c>
      <c r="BZ33" s="11">
        <f t="shared" si="13"/>
        <v>1</v>
      </c>
      <c r="CA33" s="56"/>
      <c r="CB33">
        <f t="shared" si="19"/>
        <v>0.11500000000000003</v>
      </c>
      <c r="CC33">
        <v>172</v>
      </c>
      <c r="CD33">
        <f t="shared" si="20"/>
        <v>9792</v>
      </c>
      <c r="CE33">
        <f t="shared" si="15"/>
        <v>1.72E-2</v>
      </c>
      <c r="CF33">
        <f t="shared" si="16"/>
        <v>0.97919999999999996</v>
      </c>
    </row>
    <row r="34" spans="1:125" x14ac:dyDescent="0.25">
      <c r="A34" t="s">
        <v>255</v>
      </c>
      <c r="B34" t="s">
        <v>56</v>
      </c>
      <c r="C34" s="5">
        <v>1</v>
      </c>
      <c r="D34">
        <v>0</v>
      </c>
      <c r="E34" s="6">
        <v>0</v>
      </c>
      <c r="F34">
        <v>0</v>
      </c>
      <c r="G34" s="6">
        <v>0</v>
      </c>
      <c r="H34">
        <v>1</v>
      </c>
      <c r="I34" s="3">
        <v>0</v>
      </c>
      <c r="J34">
        <v>0</v>
      </c>
      <c r="K34" s="6">
        <v>0</v>
      </c>
      <c r="L34">
        <v>0</v>
      </c>
      <c r="M34" s="6">
        <v>0</v>
      </c>
      <c r="N34">
        <v>0</v>
      </c>
      <c r="O34" s="6">
        <v>0</v>
      </c>
      <c r="P34">
        <v>0</v>
      </c>
      <c r="Q34" s="3">
        <v>0</v>
      </c>
      <c r="R34">
        <v>0</v>
      </c>
      <c r="S34" s="6">
        <v>0</v>
      </c>
      <c r="T34">
        <v>0</v>
      </c>
      <c r="U34" s="6">
        <v>0</v>
      </c>
      <c r="V34">
        <v>1</v>
      </c>
      <c r="W34" s="6">
        <v>0</v>
      </c>
      <c r="X34">
        <v>1</v>
      </c>
      <c r="Y34" s="3">
        <v>0</v>
      </c>
      <c r="Z34">
        <v>0</v>
      </c>
      <c r="AA34" s="6">
        <v>0</v>
      </c>
      <c r="AB34">
        <v>0</v>
      </c>
      <c r="AC34" s="6">
        <v>0</v>
      </c>
      <c r="AD34">
        <v>0</v>
      </c>
      <c r="AE34" s="6">
        <v>0</v>
      </c>
      <c r="AF34">
        <v>0</v>
      </c>
      <c r="AG34" s="3">
        <v>0</v>
      </c>
      <c r="AH34">
        <v>0</v>
      </c>
      <c r="AI34" s="6">
        <v>0</v>
      </c>
      <c r="AJ34">
        <v>0</v>
      </c>
      <c r="AK34" s="6">
        <v>0</v>
      </c>
      <c r="AL34">
        <v>1</v>
      </c>
      <c r="AM34" s="6">
        <v>0</v>
      </c>
      <c r="AN34">
        <v>0</v>
      </c>
      <c r="AO34" s="6">
        <v>0</v>
      </c>
      <c r="AP34">
        <v>0</v>
      </c>
      <c r="AQ34" s="3">
        <v>0</v>
      </c>
      <c r="AR34">
        <v>11</v>
      </c>
      <c r="AS34">
        <v>4</v>
      </c>
      <c r="AT34">
        <v>2</v>
      </c>
      <c r="AU34">
        <v>35</v>
      </c>
      <c r="AV34" s="6">
        <v>1</v>
      </c>
      <c r="AW34">
        <v>136</v>
      </c>
      <c r="AX34" s="3">
        <v>721</v>
      </c>
      <c r="AZ34">
        <f t="shared" si="0"/>
        <v>0</v>
      </c>
      <c r="BA34">
        <f t="shared" si="1"/>
        <v>0</v>
      </c>
      <c r="BB34" s="6">
        <f t="shared" si="2"/>
        <v>1</v>
      </c>
      <c r="BD34" s="11">
        <f t="shared" si="21"/>
        <v>0</v>
      </c>
      <c r="BE34" s="12">
        <f t="shared" si="21"/>
        <v>0</v>
      </c>
      <c r="BF34" s="11">
        <f t="shared" si="22"/>
        <v>0.2</v>
      </c>
      <c r="BG34" s="12">
        <f t="shared" si="22"/>
        <v>0</v>
      </c>
      <c r="BH34" s="11">
        <f t="shared" si="23"/>
        <v>0</v>
      </c>
      <c r="BI34" s="12">
        <f t="shared" si="23"/>
        <v>0</v>
      </c>
      <c r="BJ34" s="24">
        <f t="shared" si="24"/>
        <v>0.5</v>
      </c>
      <c r="BK34" s="25">
        <f t="shared" si="24"/>
        <v>0</v>
      </c>
      <c r="BL34" s="24">
        <f t="shared" si="25"/>
        <v>7.6923076923076927E-2</v>
      </c>
      <c r="BM34" s="24">
        <f t="shared" si="25"/>
        <v>0</v>
      </c>
      <c r="BN34" s="25">
        <f t="shared" si="8"/>
        <v>0.14423076923076922</v>
      </c>
      <c r="BQ34" s="11">
        <f t="shared" si="26"/>
        <v>0</v>
      </c>
      <c r="BR34" s="12">
        <f t="shared" si="26"/>
        <v>0</v>
      </c>
      <c r="BS34" s="11">
        <f t="shared" si="27"/>
        <v>1</v>
      </c>
      <c r="BT34" s="12">
        <f t="shared" si="27"/>
        <v>0</v>
      </c>
      <c r="BU34" s="11">
        <f t="shared" si="28"/>
        <v>0</v>
      </c>
      <c r="BV34" s="12">
        <f t="shared" si="28"/>
        <v>0</v>
      </c>
      <c r="BW34" s="11">
        <f t="shared" si="29"/>
        <v>2</v>
      </c>
      <c r="BX34" s="12">
        <f t="shared" si="29"/>
        <v>0</v>
      </c>
      <c r="BY34" s="11">
        <f t="shared" si="14"/>
        <v>1</v>
      </c>
      <c r="BZ34" s="11">
        <f t="shared" si="13"/>
        <v>0</v>
      </c>
      <c r="CA34" s="56"/>
      <c r="CB34">
        <f t="shared" si="19"/>
        <v>0.12000000000000004</v>
      </c>
      <c r="CC34">
        <v>109</v>
      </c>
      <c r="CD34">
        <f t="shared" si="20"/>
        <v>9901</v>
      </c>
      <c r="CE34">
        <f t="shared" si="15"/>
        <v>1.09E-2</v>
      </c>
      <c r="CF34">
        <f t="shared" si="16"/>
        <v>0.99009999999999998</v>
      </c>
    </row>
    <row r="35" spans="1:125" x14ac:dyDescent="0.25">
      <c r="A35" t="s">
        <v>256</v>
      </c>
      <c r="B35" t="s">
        <v>56</v>
      </c>
      <c r="C35" s="5">
        <v>1</v>
      </c>
      <c r="D35">
        <v>0</v>
      </c>
      <c r="E35" s="6">
        <v>0</v>
      </c>
      <c r="F35">
        <v>0</v>
      </c>
      <c r="G35" s="6">
        <v>0</v>
      </c>
      <c r="H35">
        <v>1</v>
      </c>
      <c r="I35" s="3">
        <v>0</v>
      </c>
      <c r="J35">
        <v>0</v>
      </c>
      <c r="K35" s="6">
        <v>0</v>
      </c>
      <c r="L35">
        <v>0</v>
      </c>
      <c r="M35" s="6">
        <v>0</v>
      </c>
      <c r="N35">
        <v>0</v>
      </c>
      <c r="O35" s="6">
        <v>0</v>
      </c>
      <c r="P35">
        <v>0</v>
      </c>
      <c r="Q35" s="3">
        <v>0</v>
      </c>
      <c r="R35">
        <v>0</v>
      </c>
      <c r="S35" s="6">
        <v>0</v>
      </c>
      <c r="T35">
        <v>1</v>
      </c>
      <c r="U35" s="6">
        <v>0</v>
      </c>
      <c r="V35">
        <v>0</v>
      </c>
      <c r="W35" s="6">
        <v>0</v>
      </c>
      <c r="X35">
        <v>0</v>
      </c>
      <c r="Y35" s="3">
        <v>0</v>
      </c>
      <c r="Z35">
        <v>0</v>
      </c>
      <c r="AA35" s="6">
        <v>0</v>
      </c>
      <c r="AB35">
        <v>0</v>
      </c>
      <c r="AC35" s="6">
        <v>0</v>
      </c>
      <c r="AD35">
        <v>0</v>
      </c>
      <c r="AE35" s="6">
        <v>0</v>
      </c>
      <c r="AF35">
        <v>0</v>
      </c>
      <c r="AG35" s="3">
        <v>0</v>
      </c>
      <c r="AH35">
        <v>0</v>
      </c>
      <c r="AI35" s="6">
        <v>0</v>
      </c>
      <c r="AJ35">
        <v>0</v>
      </c>
      <c r="AK35" s="6">
        <v>0</v>
      </c>
      <c r="AL35">
        <v>0</v>
      </c>
      <c r="AM35" s="6">
        <v>0</v>
      </c>
      <c r="AN35">
        <v>0</v>
      </c>
      <c r="AO35" s="6">
        <v>0</v>
      </c>
      <c r="AP35">
        <v>0</v>
      </c>
      <c r="AQ35" s="3">
        <v>0</v>
      </c>
      <c r="AR35">
        <v>11</v>
      </c>
      <c r="AS35">
        <v>4</v>
      </c>
      <c r="AT35">
        <v>5</v>
      </c>
      <c r="AU35">
        <v>32</v>
      </c>
      <c r="AV35" s="6">
        <v>2</v>
      </c>
      <c r="AW35">
        <v>117</v>
      </c>
      <c r="AX35" s="3">
        <v>638</v>
      </c>
      <c r="AZ35">
        <f t="shared" si="0"/>
        <v>0</v>
      </c>
      <c r="BA35">
        <f t="shared" si="1"/>
        <v>0</v>
      </c>
      <c r="BB35" s="6">
        <f t="shared" si="2"/>
        <v>1</v>
      </c>
      <c r="BD35" s="11">
        <f t="shared" si="21"/>
        <v>0</v>
      </c>
      <c r="BE35" s="12">
        <f t="shared" si="21"/>
        <v>0</v>
      </c>
      <c r="BF35" s="11">
        <f t="shared" si="22"/>
        <v>0</v>
      </c>
      <c r="BG35" s="12">
        <f t="shared" si="22"/>
        <v>0</v>
      </c>
      <c r="BH35" s="11">
        <f t="shared" si="23"/>
        <v>0</v>
      </c>
      <c r="BI35" s="12">
        <f t="shared" si="23"/>
        <v>0</v>
      </c>
      <c r="BJ35" s="24">
        <f t="shared" si="24"/>
        <v>0.25</v>
      </c>
      <c r="BK35" s="25">
        <f t="shared" si="24"/>
        <v>0</v>
      </c>
      <c r="BL35" s="24">
        <f t="shared" si="25"/>
        <v>0</v>
      </c>
      <c r="BM35" s="24">
        <f t="shared" si="25"/>
        <v>0</v>
      </c>
      <c r="BN35" s="25">
        <f t="shared" si="8"/>
        <v>6.25E-2</v>
      </c>
      <c r="BQ35" s="11">
        <f t="shared" si="26"/>
        <v>0</v>
      </c>
      <c r="BR35" s="12">
        <f t="shared" si="26"/>
        <v>0</v>
      </c>
      <c r="BS35" s="11">
        <f t="shared" si="27"/>
        <v>0</v>
      </c>
      <c r="BT35" s="12">
        <f t="shared" si="27"/>
        <v>0</v>
      </c>
      <c r="BU35" s="11">
        <f t="shared" si="28"/>
        <v>0</v>
      </c>
      <c r="BV35" s="12">
        <f t="shared" si="28"/>
        <v>0</v>
      </c>
      <c r="BW35" s="11">
        <f t="shared" si="29"/>
        <v>1</v>
      </c>
      <c r="BX35" s="12">
        <f t="shared" si="29"/>
        <v>0</v>
      </c>
      <c r="BY35" s="11">
        <f t="shared" si="14"/>
        <v>0</v>
      </c>
      <c r="BZ35" s="11">
        <f t="shared" si="13"/>
        <v>0</v>
      </c>
      <c r="CA35" s="56"/>
      <c r="CB35">
        <f t="shared" si="19"/>
        <v>0.12500000000000003</v>
      </c>
      <c r="CC35">
        <v>54</v>
      </c>
      <c r="CD35">
        <f t="shared" si="20"/>
        <v>9955</v>
      </c>
      <c r="CE35">
        <f t="shared" si="15"/>
        <v>5.4000000000000003E-3</v>
      </c>
      <c r="CF35">
        <f t="shared" si="16"/>
        <v>0.99550000000000005</v>
      </c>
    </row>
    <row r="36" spans="1:125" x14ac:dyDescent="0.25">
      <c r="A36" t="s">
        <v>264</v>
      </c>
      <c r="B36" t="s">
        <v>56</v>
      </c>
      <c r="C36" s="5">
        <v>1</v>
      </c>
      <c r="D36">
        <v>0</v>
      </c>
      <c r="E36" s="6">
        <v>0</v>
      </c>
      <c r="F36">
        <v>0</v>
      </c>
      <c r="G36" s="6">
        <v>0</v>
      </c>
      <c r="H36">
        <v>0</v>
      </c>
      <c r="I36" s="3">
        <v>0</v>
      </c>
      <c r="J36">
        <v>0</v>
      </c>
      <c r="K36" s="6">
        <v>0</v>
      </c>
      <c r="L36">
        <v>0</v>
      </c>
      <c r="M36" s="6">
        <v>0</v>
      </c>
      <c r="N36">
        <v>0</v>
      </c>
      <c r="O36" s="6">
        <v>0</v>
      </c>
      <c r="P36">
        <v>0</v>
      </c>
      <c r="Q36" s="3">
        <v>0</v>
      </c>
      <c r="R36">
        <v>0</v>
      </c>
      <c r="S36" s="6">
        <v>0</v>
      </c>
      <c r="T36">
        <v>0</v>
      </c>
      <c r="U36" s="6">
        <v>0</v>
      </c>
      <c r="V36">
        <v>0</v>
      </c>
      <c r="W36" s="6">
        <v>0</v>
      </c>
      <c r="X36">
        <v>0</v>
      </c>
      <c r="Y36" s="3">
        <v>0</v>
      </c>
      <c r="Z36">
        <v>0</v>
      </c>
      <c r="AA36" s="6">
        <v>0</v>
      </c>
      <c r="AB36">
        <v>0</v>
      </c>
      <c r="AC36" s="6">
        <v>0</v>
      </c>
      <c r="AD36">
        <v>0</v>
      </c>
      <c r="AE36" s="6">
        <v>0</v>
      </c>
      <c r="AF36">
        <v>0</v>
      </c>
      <c r="AG36" s="3">
        <v>0</v>
      </c>
      <c r="AH36">
        <v>0</v>
      </c>
      <c r="AI36" s="6">
        <v>0</v>
      </c>
      <c r="AJ36">
        <v>1</v>
      </c>
      <c r="AK36" s="6">
        <v>0</v>
      </c>
      <c r="AL36">
        <v>0</v>
      </c>
      <c r="AM36" s="6">
        <v>0</v>
      </c>
      <c r="AN36">
        <v>0</v>
      </c>
      <c r="AO36" s="6">
        <v>0</v>
      </c>
      <c r="AP36">
        <v>0</v>
      </c>
      <c r="AQ36" s="3">
        <v>0</v>
      </c>
      <c r="AR36">
        <v>11</v>
      </c>
      <c r="AS36">
        <v>5</v>
      </c>
      <c r="AT36">
        <v>4</v>
      </c>
      <c r="AU36">
        <v>36</v>
      </c>
      <c r="AV36" s="6">
        <v>2</v>
      </c>
      <c r="AW36">
        <v>117</v>
      </c>
      <c r="AX36" s="3">
        <v>426</v>
      </c>
      <c r="AZ36">
        <f t="shared" si="0"/>
        <v>0</v>
      </c>
      <c r="BA36">
        <f t="shared" si="1"/>
        <v>0</v>
      </c>
      <c r="BB36" s="6">
        <f t="shared" si="2"/>
        <v>0</v>
      </c>
      <c r="BD36" s="11">
        <f t="shared" si="21"/>
        <v>0</v>
      </c>
      <c r="BE36" s="12">
        <f t="shared" si="21"/>
        <v>0</v>
      </c>
      <c r="BF36" s="11">
        <f t="shared" si="22"/>
        <v>0.2</v>
      </c>
      <c r="BG36" s="12">
        <f t="shared" si="22"/>
        <v>0</v>
      </c>
      <c r="BH36" s="11">
        <f t="shared" si="23"/>
        <v>0</v>
      </c>
      <c r="BI36" s="12">
        <f t="shared" si="23"/>
        <v>0</v>
      </c>
      <c r="BJ36" s="24">
        <f t="shared" si="24"/>
        <v>0</v>
      </c>
      <c r="BK36" s="25">
        <f t="shared" si="24"/>
        <v>0</v>
      </c>
      <c r="BL36" s="24">
        <f t="shared" si="25"/>
        <v>7.6923076923076927E-2</v>
      </c>
      <c r="BM36" s="24">
        <f t="shared" si="25"/>
        <v>0</v>
      </c>
      <c r="BN36" s="25">
        <f t="shared" si="8"/>
        <v>1.9230769230769232E-2</v>
      </c>
      <c r="BQ36" s="11">
        <f t="shared" si="26"/>
        <v>0</v>
      </c>
      <c r="BR36" s="12">
        <f t="shared" si="26"/>
        <v>0</v>
      </c>
      <c r="BS36" s="11">
        <f t="shared" si="27"/>
        <v>1</v>
      </c>
      <c r="BT36" s="12">
        <f t="shared" si="27"/>
        <v>0</v>
      </c>
      <c r="BU36" s="11">
        <f t="shared" si="28"/>
        <v>0</v>
      </c>
      <c r="BV36" s="12">
        <f t="shared" si="28"/>
        <v>0</v>
      </c>
      <c r="BW36" s="11">
        <f t="shared" si="29"/>
        <v>0</v>
      </c>
      <c r="BX36" s="12">
        <f t="shared" si="29"/>
        <v>0</v>
      </c>
      <c r="BY36" s="11">
        <f t="shared" si="14"/>
        <v>1</v>
      </c>
      <c r="BZ36" s="11">
        <f t="shared" si="13"/>
        <v>0</v>
      </c>
      <c r="CA36" s="56"/>
      <c r="CB36">
        <f t="shared" si="19"/>
        <v>0.13000000000000003</v>
      </c>
      <c r="CC36">
        <v>27</v>
      </c>
      <c r="CD36">
        <f t="shared" si="20"/>
        <v>9982</v>
      </c>
      <c r="CE36">
        <f t="shared" si="15"/>
        <v>2.7000000000000001E-3</v>
      </c>
      <c r="CF36">
        <f t="shared" si="16"/>
        <v>0.99819999999999998</v>
      </c>
    </row>
    <row r="37" spans="1:125" s="13" customFormat="1" ht="18.75" x14ac:dyDescent="0.3">
      <c r="A37" s="13" t="s">
        <v>260</v>
      </c>
      <c r="C37" s="30"/>
      <c r="D37" s="18">
        <f>AVERAGE(D7:D36)</f>
        <v>0</v>
      </c>
      <c r="E37" s="19"/>
      <c r="F37" s="18">
        <f>AVERAGE(F7:F36)</f>
        <v>0.1</v>
      </c>
      <c r="G37" s="19"/>
      <c r="H37" s="18">
        <f>AVERAGE(H7:H36)</f>
        <v>0.46666666666666667</v>
      </c>
      <c r="I37" s="38"/>
      <c r="J37" s="18">
        <f t="shared" ref="J37:AQ37" si="30">AVERAGE(J7:J36)</f>
        <v>6.6666666666666666E-2</v>
      </c>
      <c r="K37" s="19">
        <f t="shared" si="30"/>
        <v>0</v>
      </c>
      <c r="L37" s="18">
        <f t="shared" si="30"/>
        <v>0.23333333333333334</v>
      </c>
      <c r="M37" s="19">
        <f t="shared" si="30"/>
        <v>0</v>
      </c>
      <c r="N37" s="18">
        <f t="shared" si="30"/>
        <v>0</v>
      </c>
      <c r="O37" s="19">
        <f t="shared" si="30"/>
        <v>0</v>
      </c>
      <c r="P37" s="18">
        <f t="shared" si="30"/>
        <v>0</v>
      </c>
      <c r="Q37" s="38">
        <f t="shared" si="30"/>
        <v>0</v>
      </c>
      <c r="R37" s="18">
        <f t="shared" si="30"/>
        <v>0.33333333333333331</v>
      </c>
      <c r="S37" s="19">
        <f t="shared" si="30"/>
        <v>3.3333333333333333E-2</v>
      </c>
      <c r="T37" s="18">
        <f t="shared" si="30"/>
        <v>0.4</v>
      </c>
      <c r="U37" s="19">
        <f t="shared" si="30"/>
        <v>6.6666666666666666E-2</v>
      </c>
      <c r="V37" s="18">
        <f t="shared" si="30"/>
        <v>0.53333333333333333</v>
      </c>
      <c r="W37" s="19">
        <f t="shared" si="30"/>
        <v>3.3333333333333333E-2</v>
      </c>
      <c r="X37" s="18">
        <f t="shared" si="30"/>
        <v>0.56666666666666665</v>
      </c>
      <c r="Y37" s="38">
        <f t="shared" si="30"/>
        <v>0.1</v>
      </c>
      <c r="Z37" s="18">
        <f t="shared" si="30"/>
        <v>3.3333333333333333E-2</v>
      </c>
      <c r="AA37" s="19">
        <f t="shared" si="30"/>
        <v>3.3333333333333333E-2</v>
      </c>
      <c r="AB37" s="18">
        <f t="shared" si="30"/>
        <v>6.6666666666666666E-2</v>
      </c>
      <c r="AC37" s="19">
        <f t="shared" si="30"/>
        <v>3.3333333333333333E-2</v>
      </c>
      <c r="AD37" s="18">
        <f t="shared" si="30"/>
        <v>0</v>
      </c>
      <c r="AE37" s="19">
        <f t="shared" si="30"/>
        <v>0</v>
      </c>
      <c r="AF37" s="18">
        <f t="shared" si="30"/>
        <v>0.13333333333333333</v>
      </c>
      <c r="AG37" s="38">
        <f t="shared" si="30"/>
        <v>0</v>
      </c>
      <c r="AH37" s="18">
        <f t="shared" si="30"/>
        <v>3.3333333333333333E-2</v>
      </c>
      <c r="AI37" s="19">
        <f t="shared" si="30"/>
        <v>3.3333333333333333E-2</v>
      </c>
      <c r="AJ37" s="18">
        <f t="shared" si="30"/>
        <v>0.3</v>
      </c>
      <c r="AK37" s="19">
        <f t="shared" si="30"/>
        <v>6.6666666666666666E-2</v>
      </c>
      <c r="AL37" s="18">
        <f t="shared" si="30"/>
        <v>0.1</v>
      </c>
      <c r="AM37" s="19">
        <f t="shared" si="30"/>
        <v>6.6666666666666666E-2</v>
      </c>
      <c r="AN37" s="18">
        <f t="shared" si="30"/>
        <v>0</v>
      </c>
      <c r="AO37" s="19">
        <f t="shared" si="30"/>
        <v>0</v>
      </c>
      <c r="AP37" s="18">
        <f t="shared" si="30"/>
        <v>6.6666666666666666E-2</v>
      </c>
      <c r="AQ37" s="38">
        <f t="shared" si="30"/>
        <v>6.6666666666666666E-2</v>
      </c>
      <c r="AS37" s="15">
        <f t="shared" ref="AS37:AX37" si="31">AVERAGE(AS7:AS36)</f>
        <v>3.8</v>
      </c>
      <c r="AT37" s="15">
        <f t="shared" si="31"/>
        <v>3.0333333333333332</v>
      </c>
      <c r="AU37" s="17">
        <f t="shared" si="31"/>
        <v>30.133333333333333</v>
      </c>
      <c r="AV37" s="16">
        <f t="shared" si="31"/>
        <v>1.5333333333333334</v>
      </c>
      <c r="AW37" s="17">
        <f t="shared" si="31"/>
        <v>83.4</v>
      </c>
      <c r="AX37" s="40">
        <f t="shared" si="31"/>
        <v>616.83333333333337</v>
      </c>
      <c r="AY37" s="14"/>
      <c r="AZ37" s="18">
        <f>AVERAGE(AZ7:AZ36)</f>
        <v>0</v>
      </c>
      <c r="BA37" s="18">
        <f>AVERAGE(BA7:BA36)</f>
        <v>0.1</v>
      </c>
      <c r="BB37" s="19">
        <f>AVERAGE(BB7:BB36)</f>
        <v>0.46666666666666667</v>
      </c>
      <c r="BC37" s="18"/>
      <c r="BD37" s="18">
        <f t="shared" ref="BD37:BN37" si="32">AVERAGE(BD7:BD36)</f>
        <v>7.4999999999999997E-2</v>
      </c>
      <c r="BE37" s="19">
        <f t="shared" si="32"/>
        <v>0</v>
      </c>
      <c r="BF37" s="18">
        <f t="shared" si="32"/>
        <v>0.10000000000000002</v>
      </c>
      <c r="BG37" s="19">
        <f t="shared" si="32"/>
        <v>4.6666666666666662E-2</v>
      </c>
      <c r="BH37" s="18">
        <f t="shared" si="32"/>
        <v>5.8333333333333334E-2</v>
      </c>
      <c r="BI37" s="19">
        <f t="shared" si="32"/>
        <v>1.6666666666666666E-2</v>
      </c>
      <c r="BJ37" s="20">
        <f t="shared" si="32"/>
        <v>0.45833333333333331</v>
      </c>
      <c r="BK37" s="21">
        <f t="shared" si="32"/>
        <v>5.8333333333333334E-2</v>
      </c>
      <c r="BL37" s="132">
        <f t="shared" si="32"/>
        <v>7.9487179487179496E-2</v>
      </c>
      <c r="BM37" s="132">
        <f t="shared" si="32"/>
        <v>2.3076923076923075E-2</v>
      </c>
      <c r="BN37" s="21">
        <f t="shared" si="32"/>
        <v>0.15480769230769229</v>
      </c>
      <c r="BP37" s="14" t="s">
        <v>148</v>
      </c>
      <c r="BQ37" s="18">
        <f t="shared" ref="BQ37:BZ37" si="33">VARP(BQ7:BQ36)</f>
        <v>0.27666666666666667</v>
      </c>
      <c r="BR37" s="19">
        <f t="shared" si="33"/>
        <v>0</v>
      </c>
      <c r="BS37" s="18">
        <f t="shared" si="33"/>
        <v>0.51666666666666672</v>
      </c>
      <c r="BT37" s="19">
        <f t="shared" si="33"/>
        <v>0.37888888888888889</v>
      </c>
      <c r="BU37" s="18">
        <f t="shared" si="33"/>
        <v>0.24555555555555555</v>
      </c>
      <c r="BV37" s="19">
        <f t="shared" si="33"/>
        <v>6.222222222222222E-2</v>
      </c>
      <c r="BW37" s="18">
        <f t="shared" si="33"/>
        <v>1.8722222222222222</v>
      </c>
      <c r="BX37" s="19">
        <f t="shared" si="33"/>
        <v>0.31222222222222223</v>
      </c>
      <c r="BY37" s="18">
        <f t="shared" si="33"/>
        <v>1.298888888888889</v>
      </c>
      <c r="BZ37" s="18">
        <f t="shared" si="33"/>
        <v>0.47666666666666668</v>
      </c>
      <c r="CA37" s="73"/>
      <c r="CB37">
        <f t="shared" si="19"/>
        <v>0.13500000000000004</v>
      </c>
      <c r="CC37">
        <v>11</v>
      </c>
      <c r="CD37">
        <f t="shared" si="20"/>
        <v>9993</v>
      </c>
      <c r="CE37">
        <f t="shared" si="15"/>
        <v>1.1000000000000001E-3</v>
      </c>
      <c r="CF37">
        <f t="shared" si="16"/>
        <v>0.99929999999999997</v>
      </c>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row>
    <row r="38" spans="1:125" ht="17.25" customHeight="1" x14ac:dyDescent="0.3">
      <c r="A38" t="s">
        <v>146</v>
      </c>
      <c r="D38" s="11">
        <f>VARP(D7:D36)</f>
        <v>0</v>
      </c>
      <c r="E38" s="12"/>
      <c r="F38" s="11">
        <f>VARP(F7:F36)</f>
        <v>0.09</v>
      </c>
      <c r="G38" s="12"/>
      <c r="H38" s="11">
        <f>VARP(H7:H36)</f>
        <v>0.24888888888888888</v>
      </c>
      <c r="I38" s="39"/>
      <c r="J38" s="11">
        <f t="shared" ref="J38:AQ38" si="34">VARP(J7:J36)</f>
        <v>6.222222222222222E-2</v>
      </c>
      <c r="K38" s="12">
        <f t="shared" si="34"/>
        <v>0</v>
      </c>
      <c r="L38" s="11">
        <f t="shared" si="34"/>
        <v>0.17888888888888888</v>
      </c>
      <c r="M38" s="12">
        <f t="shared" si="34"/>
        <v>0</v>
      </c>
      <c r="N38" s="11">
        <f t="shared" si="34"/>
        <v>0</v>
      </c>
      <c r="O38" s="12">
        <f t="shared" si="34"/>
        <v>0</v>
      </c>
      <c r="P38" s="11">
        <f t="shared" si="34"/>
        <v>0</v>
      </c>
      <c r="Q38" s="39">
        <f t="shared" si="34"/>
        <v>0</v>
      </c>
      <c r="R38" s="11">
        <f t="shared" si="34"/>
        <v>0.22222222222222221</v>
      </c>
      <c r="S38" s="12">
        <f t="shared" si="34"/>
        <v>3.2222222222222222E-2</v>
      </c>
      <c r="T38" s="11">
        <f t="shared" si="34"/>
        <v>0.24</v>
      </c>
      <c r="U38" s="12">
        <f t="shared" si="34"/>
        <v>6.222222222222222E-2</v>
      </c>
      <c r="V38" s="11">
        <f t="shared" si="34"/>
        <v>0.24888888888888888</v>
      </c>
      <c r="W38" s="12">
        <f t="shared" si="34"/>
        <v>3.2222222222222222E-2</v>
      </c>
      <c r="X38" s="11">
        <f t="shared" si="34"/>
        <v>0.24555555555555555</v>
      </c>
      <c r="Y38" s="39">
        <f t="shared" si="34"/>
        <v>0.09</v>
      </c>
      <c r="Z38" s="11">
        <f t="shared" si="34"/>
        <v>3.2222222222222222E-2</v>
      </c>
      <c r="AA38" s="12">
        <f t="shared" si="34"/>
        <v>3.2222222222222222E-2</v>
      </c>
      <c r="AB38" s="11">
        <f t="shared" si="34"/>
        <v>6.222222222222222E-2</v>
      </c>
      <c r="AC38" s="12">
        <f t="shared" si="34"/>
        <v>3.2222222222222222E-2</v>
      </c>
      <c r="AD38" s="11">
        <f t="shared" si="34"/>
        <v>0</v>
      </c>
      <c r="AE38" s="12">
        <f t="shared" si="34"/>
        <v>0</v>
      </c>
      <c r="AF38" s="11">
        <f t="shared" si="34"/>
        <v>0.11555555555555555</v>
      </c>
      <c r="AG38" s="39">
        <f t="shared" si="34"/>
        <v>0</v>
      </c>
      <c r="AH38" s="11">
        <f t="shared" si="34"/>
        <v>3.2222222222222222E-2</v>
      </c>
      <c r="AI38" s="12">
        <f t="shared" si="34"/>
        <v>3.2222222222222222E-2</v>
      </c>
      <c r="AJ38" s="11">
        <f t="shared" si="34"/>
        <v>0.21</v>
      </c>
      <c r="AK38" s="12">
        <f t="shared" si="34"/>
        <v>6.222222222222222E-2</v>
      </c>
      <c r="AL38" s="11">
        <f t="shared" si="34"/>
        <v>0.09</v>
      </c>
      <c r="AM38" s="12">
        <f t="shared" si="34"/>
        <v>6.222222222222222E-2</v>
      </c>
      <c r="AN38" s="11">
        <f t="shared" si="34"/>
        <v>0</v>
      </c>
      <c r="AO38" s="12">
        <f t="shared" si="34"/>
        <v>0</v>
      </c>
      <c r="AP38" s="11">
        <f t="shared" si="34"/>
        <v>6.222222222222222E-2</v>
      </c>
      <c r="AQ38" s="39">
        <f t="shared" si="34"/>
        <v>6.222222222222222E-2</v>
      </c>
      <c r="AX38" s="5"/>
      <c r="AZ38" s="157" t="s">
        <v>164</v>
      </c>
      <c r="BA38" s="158"/>
      <c r="BB38" s="159"/>
      <c r="BC38" s="11"/>
      <c r="BD38" s="11">
        <f t="shared" ref="BD38:BM38" si="35">STDEV(BD7:BD36)</f>
        <v>0.13374577015548103</v>
      </c>
      <c r="BE38" s="12">
        <f t="shared" si="35"/>
        <v>0</v>
      </c>
      <c r="BF38" s="11">
        <f t="shared" si="35"/>
        <v>0.14621665549733928</v>
      </c>
      <c r="BG38" s="12">
        <f t="shared" si="35"/>
        <v>0.12521246311585854</v>
      </c>
      <c r="BH38" s="11">
        <f t="shared" si="35"/>
        <v>0.12600173324843272</v>
      </c>
      <c r="BI38" s="12">
        <f t="shared" si="35"/>
        <v>6.3427032925615606E-2</v>
      </c>
      <c r="BJ38" s="11">
        <f t="shared" si="35"/>
        <v>0.34792075329694355</v>
      </c>
      <c r="BK38" s="12">
        <f t="shared" si="35"/>
        <v>0.14208019428898386</v>
      </c>
      <c r="BL38" s="134">
        <f t="shared" si="35"/>
        <v>8.9167025007209522E-2</v>
      </c>
      <c r="BM38" s="134">
        <f t="shared" si="35"/>
        <v>5.4016403835215887E-2</v>
      </c>
      <c r="BN38" s="27"/>
      <c r="BP38" s="6" t="s">
        <v>149</v>
      </c>
      <c r="BQ38" s="11">
        <f>SUM(J38, L38, N38, P38)</f>
        <v>0.24111111111111111</v>
      </c>
      <c r="BR38" s="12">
        <f>SUM(K38, M38, O38, Q38)</f>
        <v>0</v>
      </c>
      <c r="BS38" s="11">
        <f>SUM(AH38, AJ38, AL38, AN38, AP38)</f>
        <v>0.39444444444444443</v>
      </c>
      <c r="BT38" s="12">
        <f>SUM(AI38, AK38, AM38, AO38, AQ38)</f>
        <v>0.21888888888888891</v>
      </c>
      <c r="BU38" s="11">
        <f>SUM(Z38, AB38, AD38, AF38)</f>
        <v>0.21</v>
      </c>
      <c r="BV38" s="12">
        <f>SUM(AA38, AC38, AE38, AG38)</f>
        <v>6.4444444444444443E-2</v>
      </c>
      <c r="BW38" s="11">
        <f>SUM(R38, T38, V38, X38)</f>
        <v>0.95666666666666655</v>
      </c>
      <c r="BX38" s="12">
        <f>SUM(S38, U38, W38, Y38)</f>
        <v>0.21666666666666665</v>
      </c>
      <c r="BY38" s="11">
        <f>SUM(J38, L38, N38, P38, Z38, AB38, AD38, AF38, AH38, AJ38, AL38, AN38, AP38)</f>
        <v>0.8455555555555555</v>
      </c>
      <c r="BZ38" s="11">
        <f>SUM(K38, M38, O38, Q38, AA38, AC38, AE38, AG38, AI38, AK38, AM38, AO38, AQ38)</f>
        <v>0.28333333333333333</v>
      </c>
      <c r="CA38" s="56"/>
      <c r="CB38">
        <f t="shared" si="19"/>
        <v>0.14000000000000004</v>
      </c>
      <c r="CC38">
        <v>3</v>
      </c>
      <c r="CD38">
        <f t="shared" si="20"/>
        <v>9996</v>
      </c>
      <c r="CE38">
        <f t="shared" si="15"/>
        <v>2.9999999999999997E-4</v>
      </c>
      <c r="CF38">
        <f t="shared" si="16"/>
        <v>0.99960000000000004</v>
      </c>
    </row>
    <row r="39" spans="1:125" ht="17.25" customHeight="1" x14ac:dyDescent="0.3">
      <c r="AX39" s="5"/>
      <c r="AZ39" s="160"/>
      <c r="BA39" s="161"/>
      <c r="BB39" s="162"/>
      <c r="BC39" s="11"/>
      <c r="BD39" s="11"/>
      <c r="BE39" s="12"/>
      <c r="BF39" s="11"/>
      <c r="BG39" s="12"/>
      <c r="BH39" s="11"/>
      <c r="BI39" s="12"/>
      <c r="BJ39" s="11"/>
      <c r="BK39" s="12"/>
      <c r="BL39" s="135"/>
      <c r="BM39" s="135"/>
      <c r="BN39" s="27"/>
      <c r="BP39" s="42" t="s">
        <v>155</v>
      </c>
      <c r="BQ39" s="26">
        <f>(4/(4 - 1)) * ( 1 - BQ38/BQ37)</f>
        <v>0.17135207496653285</v>
      </c>
      <c r="BR39" s="27" t="e">
        <f>(4/(4 - 1)) * ( 1 - BR38/BR37)</f>
        <v>#DIV/0!</v>
      </c>
      <c r="BS39" s="26">
        <f>(5/(5 - 1)) * ( 1 - BS38/BS37)</f>
        <v>0.29569892473118298</v>
      </c>
      <c r="BT39" s="27">
        <f>(5/(5 - 1)) * ( 1 - BT38/BT37)</f>
        <v>0.52785923753665687</v>
      </c>
      <c r="BU39" s="26">
        <f>(4/(4 - 1)) * ( 1 - BU38/BU37)</f>
        <v>0.19306184012066369</v>
      </c>
      <c r="BV39" s="27">
        <f>(4/(4 - 1)) * ( 1 - BV38/BV37)</f>
        <v>-4.7619047619047741E-2</v>
      </c>
      <c r="BW39" s="26">
        <f>(4/(4 - 1)) * ( 1 - BW38/BW37)</f>
        <v>0.65202769535113758</v>
      </c>
      <c r="BX39" s="27">
        <f>(4/(4 - 1)) * ( 1 - BX38/BX37)</f>
        <v>0.40806642941874272</v>
      </c>
      <c r="BY39" s="79">
        <f>(13/(13 - 1)) * ( 1 - BY38/BY37)</f>
        <v>0.37810094097519259</v>
      </c>
      <c r="BZ39" s="79">
        <f>(13/(13 - 1)) * ( 1 - BZ38/BZ37)</f>
        <v>0.43939393939393939</v>
      </c>
      <c r="CA39" s="74"/>
      <c r="CB39">
        <f t="shared" si="19"/>
        <v>0.14500000000000005</v>
      </c>
      <c r="CC39">
        <v>2</v>
      </c>
      <c r="CD39">
        <f t="shared" si="20"/>
        <v>9998</v>
      </c>
      <c r="CE39">
        <f t="shared" si="15"/>
        <v>2.0000000000000001E-4</v>
      </c>
      <c r="CF39">
        <f t="shared" si="16"/>
        <v>0.99980000000000002</v>
      </c>
    </row>
    <row r="40" spans="1:125" ht="17.25" customHeight="1" x14ac:dyDescent="0.3">
      <c r="A40" t="s">
        <v>388</v>
      </c>
      <c r="AX40" s="5"/>
      <c r="AZ40" s="160"/>
      <c r="BA40" s="161"/>
      <c r="BB40" s="162"/>
      <c r="BC40" s="11"/>
      <c r="BD40" s="11"/>
      <c r="BE40" s="12"/>
      <c r="BF40" s="11"/>
      <c r="BG40" s="12"/>
      <c r="BH40" s="11"/>
      <c r="BI40" s="12"/>
      <c r="BJ40" s="11"/>
      <c r="BK40" s="12"/>
      <c r="BL40" s="136">
        <v>0.1128</v>
      </c>
      <c r="BM40" s="136">
        <v>4.3589999999999997E-2</v>
      </c>
      <c r="BN40" s="27"/>
      <c r="CB40">
        <f t="shared" si="19"/>
        <v>0.15000000000000005</v>
      </c>
      <c r="CC40">
        <v>1</v>
      </c>
      <c r="CD40">
        <f t="shared" si="20"/>
        <v>9999</v>
      </c>
      <c r="CE40">
        <f t="shared" si="15"/>
        <v>1E-4</v>
      </c>
      <c r="CF40">
        <f t="shared" si="16"/>
        <v>0.99990000000000001</v>
      </c>
    </row>
    <row r="41" spans="1:125" ht="17.25" customHeight="1" x14ac:dyDescent="0.3">
      <c r="A41" t="s">
        <v>387</v>
      </c>
      <c r="AX41" s="5"/>
      <c r="AZ41" s="80"/>
      <c r="BA41" s="80"/>
      <c r="BB41" s="58"/>
      <c r="BC41" s="11"/>
      <c r="BD41" s="11"/>
      <c r="BE41" s="12"/>
      <c r="BF41" s="11"/>
      <c r="BG41" s="12"/>
      <c r="BI41" s="12"/>
      <c r="BJ41" s="11"/>
      <c r="BK41" s="12"/>
      <c r="BL41" s="136">
        <v>4.87E-2</v>
      </c>
      <c r="BM41" s="136">
        <v>7.6920000000000001E-3</v>
      </c>
      <c r="BN41" s="27"/>
      <c r="CB41">
        <f t="shared" si="19"/>
        <v>0.15500000000000005</v>
      </c>
      <c r="CC41">
        <v>1</v>
      </c>
      <c r="CD41">
        <f t="shared" si="20"/>
        <v>10000</v>
      </c>
      <c r="CE41">
        <f t="shared" si="15"/>
        <v>1E-4</v>
      </c>
      <c r="CF41">
        <f t="shared" si="16"/>
        <v>1</v>
      </c>
    </row>
    <row r="42" spans="1:125" ht="17.25" customHeight="1" x14ac:dyDescent="0.3">
      <c r="AX42" s="5"/>
      <c r="AZ42" s="80"/>
      <c r="BA42" s="80"/>
      <c r="BB42" s="58"/>
      <c r="BC42" s="11"/>
      <c r="BD42" s="11"/>
      <c r="BE42" s="12"/>
      <c r="BF42" s="11"/>
      <c r="BG42" s="12"/>
      <c r="BH42" s="11"/>
      <c r="BI42" s="12"/>
      <c r="BJ42" s="11"/>
      <c r="BK42" s="12"/>
      <c r="BL42" s="11"/>
      <c r="BM42" s="11"/>
      <c r="BN42" s="27"/>
      <c r="CB42">
        <f t="shared" si="19"/>
        <v>0.16000000000000006</v>
      </c>
      <c r="CC42">
        <v>0</v>
      </c>
      <c r="CD42">
        <f t="shared" si="20"/>
        <v>10000</v>
      </c>
      <c r="CE42">
        <f t="shared" si="15"/>
        <v>0</v>
      </c>
      <c r="CF42">
        <f t="shared" si="16"/>
        <v>1</v>
      </c>
    </row>
    <row r="43" spans="1:125" s="33" customFormat="1" ht="18.75" x14ac:dyDescent="0.3">
      <c r="A43" s="49" t="s">
        <v>162</v>
      </c>
      <c r="C43" s="66"/>
      <c r="E43" s="34"/>
      <c r="G43" s="34"/>
      <c r="I43" s="35"/>
      <c r="K43" s="34"/>
      <c r="M43" s="34"/>
      <c r="O43" s="34"/>
      <c r="Q43" s="35"/>
      <c r="S43" s="34"/>
      <c r="U43" s="34"/>
      <c r="W43" s="34"/>
      <c r="Y43" s="35"/>
      <c r="AA43" s="34"/>
      <c r="AC43" s="34"/>
      <c r="AE43" s="34"/>
      <c r="AG43" s="35"/>
      <c r="AI43" s="34"/>
      <c r="AK43" s="34"/>
      <c r="AM43" s="34"/>
      <c r="AO43" s="34"/>
      <c r="AQ43" s="35"/>
      <c r="AV43" s="34"/>
      <c r="AX43" s="35"/>
      <c r="AY43" s="34"/>
      <c r="BB43" s="34"/>
      <c r="BE43" s="34"/>
      <c r="BG43" s="34"/>
      <c r="BI43" s="34"/>
      <c r="BK43" s="34"/>
      <c r="BN43" s="34"/>
      <c r="BP43" s="34"/>
      <c r="BR43" s="34"/>
      <c r="BT43" s="34"/>
      <c r="BV43" s="34"/>
      <c r="BX43" s="34"/>
      <c r="CA43" s="76"/>
      <c r="CB43">
        <f t="shared" si="19"/>
        <v>0.16500000000000006</v>
      </c>
      <c r="CC43">
        <v>0</v>
      </c>
      <c r="CD43">
        <f t="shared" si="20"/>
        <v>10000</v>
      </c>
      <c r="CE43">
        <f t="shared" si="15"/>
        <v>0</v>
      </c>
      <c r="CF43">
        <f t="shared" si="16"/>
        <v>1</v>
      </c>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row>
    <row r="44" spans="1:125" s="1" customFormat="1" ht="15" customHeight="1" x14ac:dyDescent="0.25">
      <c r="A44" s="37" t="s">
        <v>173</v>
      </c>
      <c r="B44" s="1" t="s">
        <v>56</v>
      </c>
      <c r="C44" s="67">
        <v>2</v>
      </c>
      <c r="D44" s="1">
        <v>0</v>
      </c>
      <c r="E44" s="23">
        <v>0</v>
      </c>
      <c r="F44" s="1">
        <v>0</v>
      </c>
      <c r="G44" s="23">
        <v>0</v>
      </c>
      <c r="H44" s="1">
        <v>0</v>
      </c>
      <c r="I44" s="22">
        <v>0</v>
      </c>
      <c r="J44" s="1">
        <v>1</v>
      </c>
      <c r="K44" s="23">
        <v>1</v>
      </c>
      <c r="L44" s="1">
        <v>1</v>
      </c>
      <c r="M44" s="23">
        <v>0</v>
      </c>
      <c r="N44" s="1">
        <v>1</v>
      </c>
      <c r="O44" s="23">
        <v>0</v>
      </c>
      <c r="P44" s="1">
        <v>1</v>
      </c>
      <c r="Q44" s="22">
        <v>0</v>
      </c>
      <c r="R44" s="1">
        <v>1</v>
      </c>
      <c r="S44" s="23">
        <v>0</v>
      </c>
      <c r="T44" s="1">
        <v>0</v>
      </c>
      <c r="U44" s="23">
        <v>0</v>
      </c>
      <c r="V44" s="1">
        <v>1</v>
      </c>
      <c r="W44" s="23">
        <v>0</v>
      </c>
      <c r="X44" s="1">
        <v>0</v>
      </c>
      <c r="Y44" s="22">
        <v>0</v>
      </c>
      <c r="Z44" s="1">
        <v>1</v>
      </c>
      <c r="AA44" s="23">
        <v>0</v>
      </c>
      <c r="AB44" s="1">
        <v>1</v>
      </c>
      <c r="AC44" s="23">
        <v>1</v>
      </c>
      <c r="AD44" s="1">
        <v>1</v>
      </c>
      <c r="AE44" s="23">
        <v>0</v>
      </c>
      <c r="AF44" s="1">
        <v>1</v>
      </c>
      <c r="AG44" s="22">
        <v>0</v>
      </c>
      <c r="AH44" s="1">
        <v>1</v>
      </c>
      <c r="AI44" s="23">
        <v>0</v>
      </c>
      <c r="AJ44" s="1">
        <v>1</v>
      </c>
      <c r="AK44" s="23">
        <v>1</v>
      </c>
      <c r="AL44" s="1">
        <v>1</v>
      </c>
      <c r="AM44" s="23">
        <v>0</v>
      </c>
      <c r="AN44" s="1">
        <v>0</v>
      </c>
      <c r="AO44" s="23">
        <v>0</v>
      </c>
      <c r="AP44" s="1">
        <v>1</v>
      </c>
      <c r="AQ44" s="22">
        <v>0</v>
      </c>
      <c r="AR44" s="1">
        <v>11</v>
      </c>
      <c r="AS44" s="1">
        <v>5</v>
      </c>
      <c r="AT44" s="1">
        <v>4</v>
      </c>
      <c r="AU44" s="1">
        <v>33</v>
      </c>
      <c r="AV44" s="23">
        <v>1</v>
      </c>
      <c r="AW44" s="1">
        <v>59</v>
      </c>
      <c r="AX44" s="22">
        <v>230</v>
      </c>
      <c r="AY44" s="23"/>
      <c r="AZ44">
        <f t="shared" ref="AZ44:AZ73" si="36">D44</f>
        <v>0</v>
      </c>
      <c r="BA44">
        <f t="shared" ref="BA44:BA73" si="37">F44</f>
        <v>0</v>
      </c>
      <c r="BB44" s="6">
        <f t="shared" ref="BB44:BB73" si="38">H44</f>
        <v>0</v>
      </c>
      <c r="BC44"/>
      <c r="BD44" s="11">
        <f t="shared" ref="BD44:BE59" si="39">AVERAGE(J44, L44, N44, P44)</f>
        <v>1</v>
      </c>
      <c r="BE44" s="12">
        <f t="shared" si="39"/>
        <v>0.25</v>
      </c>
      <c r="BF44" s="11">
        <f t="shared" ref="BF44:BG59" si="40">AVERAGE(AH44, AJ44, AL44, AN44, AP44)</f>
        <v>0.8</v>
      </c>
      <c r="BG44" s="12">
        <f t="shared" si="40"/>
        <v>0.2</v>
      </c>
      <c r="BH44" s="11">
        <f t="shared" ref="BH44:BI59" si="41">AVERAGE(Z44, AB44, AD44, AF44)</f>
        <v>1</v>
      </c>
      <c r="BI44" s="12">
        <f t="shared" si="41"/>
        <v>0.25</v>
      </c>
      <c r="BJ44" s="24">
        <f t="shared" ref="BJ44:BK59" si="42">AVERAGE(R44, T44, V44, X44)</f>
        <v>0.5</v>
      </c>
      <c r="BK44" s="25">
        <f t="shared" si="42"/>
        <v>0</v>
      </c>
      <c r="BL44" s="24">
        <f t="shared" ref="BL44:BM59" si="43">AVERAGE(J44, L44, N44, P44, Z44, AB44, AD44, AF44, AH44, AJ44, AL44, AN44, AP44)</f>
        <v>0.92307692307692313</v>
      </c>
      <c r="BM44" s="24">
        <f t="shared" si="43"/>
        <v>0.23076923076923078</v>
      </c>
      <c r="BN44" s="25">
        <f t="shared" ref="BN44:BN73" si="44">AVERAGE(BJ44, BK44, BL44, BM44)</f>
        <v>0.41346153846153849</v>
      </c>
      <c r="BP44" s="23"/>
      <c r="BQ44" s="43">
        <f>SUM(J44, L44, N44, P44)</f>
        <v>4</v>
      </c>
      <c r="BR44" s="44">
        <f t="shared" ref="BQ44:BR59" si="45">SUM(K44, M44, O44, Q44)</f>
        <v>1</v>
      </c>
      <c r="BS44" s="43">
        <f>SUM(AH44, AJ44, AL44, AN44, AP44)</f>
        <v>4</v>
      </c>
      <c r="BT44" s="44">
        <f t="shared" ref="BS44:BT59" si="46">SUM(AI44, AK44, AM44, AO44, AQ44)</f>
        <v>1</v>
      </c>
      <c r="BU44" s="43">
        <f>SUM(Z44, AB44, AD44, AF44)</f>
        <v>4</v>
      </c>
      <c r="BV44" s="44">
        <f t="shared" ref="BU44:BV59" si="47">SUM(AA44, AC44, AE44, AG44)</f>
        <v>1</v>
      </c>
      <c r="BW44" s="43">
        <f>SUM(R44, T44, V44, X44)</f>
        <v>2</v>
      </c>
      <c r="BX44" s="44">
        <f t="shared" ref="BW44:BX59" si="48">SUM(S44, U44, W44, Y44)</f>
        <v>0</v>
      </c>
      <c r="BY44" s="43">
        <f>SUM(J44, L44, N44, P44, Z44, AB44, AD44, AF44, AH44, AJ44, AL44, AN44, AP44)</f>
        <v>12</v>
      </c>
      <c r="BZ44" s="43">
        <f t="shared" ref="BY44:BZ59" si="49">SUM(K44, M44, O44, Q44, AA44, AC44, AE44, AG44, AI44, AK44, AM44, AO44, AQ44)</f>
        <v>3</v>
      </c>
      <c r="CA44" s="77"/>
      <c r="CB44">
        <f t="shared" si="19"/>
        <v>0.17000000000000007</v>
      </c>
      <c r="CC44">
        <v>0</v>
      </c>
      <c r="CD44">
        <f t="shared" si="20"/>
        <v>10000</v>
      </c>
      <c r="CE44">
        <f t="shared" si="15"/>
        <v>0</v>
      </c>
      <c r="CF44">
        <f t="shared" si="16"/>
        <v>1</v>
      </c>
      <c r="CG44"/>
      <c r="CH44" t="s">
        <v>370</v>
      </c>
      <c r="CI44"/>
      <c r="CJ44"/>
      <c r="CK44" t="s">
        <v>394</v>
      </c>
      <c r="CL44"/>
      <c r="CM44"/>
      <c r="CN44"/>
      <c r="CO44" t="s">
        <v>370</v>
      </c>
      <c r="CP44"/>
      <c r="CQ44"/>
      <c r="CR44" t="s">
        <v>395</v>
      </c>
      <c r="CS44"/>
      <c r="CT44"/>
      <c r="CU44"/>
      <c r="CV44"/>
      <c r="CW44"/>
      <c r="CX44"/>
      <c r="CY44"/>
      <c r="CZ44"/>
      <c r="DA44"/>
      <c r="DB44"/>
      <c r="DC44"/>
      <c r="DD44"/>
      <c r="DE44"/>
      <c r="DF44"/>
      <c r="DG44"/>
      <c r="DH44"/>
      <c r="DI44"/>
      <c r="DJ44"/>
      <c r="DK44"/>
      <c r="DL44"/>
      <c r="DM44"/>
      <c r="DN44"/>
      <c r="DO44"/>
      <c r="DP44"/>
      <c r="DQ44"/>
      <c r="DR44"/>
      <c r="DS44"/>
      <c r="DT44"/>
      <c r="DU44"/>
    </row>
    <row r="45" spans="1:125" ht="15.75" thickBot="1" x14ac:dyDescent="0.3">
      <c r="A45" t="s">
        <v>179</v>
      </c>
      <c r="B45" t="s">
        <v>56</v>
      </c>
      <c r="C45" s="5">
        <v>2</v>
      </c>
      <c r="D45">
        <v>0</v>
      </c>
      <c r="E45" s="6">
        <v>0</v>
      </c>
      <c r="F45">
        <v>0</v>
      </c>
      <c r="G45" s="6">
        <v>0</v>
      </c>
      <c r="H45">
        <v>1</v>
      </c>
      <c r="I45" s="3">
        <v>1</v>
      </c>
      <c r="J45">
        <v>1</v>
      </c>
      <c r="K45" s="6">
        <v>0</v>
      </c>
      <c r="L45">
        <v>0</v>
      </c>
      <c r="M45" s="6">
        <v>0</v>
      </c>
      <c r="N45">
        <v>1</v>
      </c>
      <c r="O45" s="6">
        <v>1</v>
      </c>
      <c r="P45">
        <v>1</v>
      </c>
      <c r="Q45" s="3">
        <v>0</v>
      </c>
      <c r="R45">
        <v>0</v>
      </c>
      <c r="S45" s="6">
        <v>0</v>
      </c>
      <c r="T45">
        <v>1</v>
      </c>
      <c r="U45" s="6">
        <v>0</v>
      </c>
      <c r="V45">
        <v>1</v>
      </c>
      <c r="W45" s="6">
        <v>1</v>
      </c>
      <c r="X45">
        <v>1</v>
      </c>
      <c r="Y45" s="3">
        <v>0</v>
      </c>
      <c r="Z45">
        <v>0</v>
      </c>
      <c r="AA45" s="6">
        <v>0</v>
      </c>
      <c r="AB45">
        <v>1</v>
      </c>
      <c r="AC45" s="6">
        <v>1</v>
      </c>
      <c r="AD45">
        <v>1</v>
      </c>
      <c r="AE45" s="6">
        <v>0</v>
      </c>
      <c r="AF45">
        <v>1</v>
      </c>
      <c r="AG45" s="3">
        <v>0</v>
      </c>
      <c r="AH45">
        <v>1</v>
      </c>
      <c r="AI45" s="6">
        <v>0</v>
      </c>
      <c r="AJ45">
        <v>1</v>
      </c>
      <c r="AK45" s="6">
        <v>1</v>
      </c>
      <c r="AL45">
        <v>1</v>
      </c>
      <c r="AM45" s="6">
        <v>0</v>
      </c>
      <c r="AN45">
        <v>1</v>
      </c>
      <c r="AO45" s="6">
        <v>0</v>
      </c>
      <c r="AP45">
        <v>1</v>
      </c>
      <c r="AQ45" s="3">
        <v>0</v>
      </c>
      <c r="AR45">
        <v>11</v>
      </c>
      <c r="AS45">
        <v>4</v>
      </c>
      <c r="AT45">
        <v>5</v>
      </c>
      <c r="AU45">
        <v>31</v>
      </c>
      <c r="AV45" s="6">
        <v>1</v>
      </c>
      <c r="AW45">
        <v>62</v>
      </c>
      <c r="AX45" s="3">
        <v>704</v>
      </c>
      <c r="AZ45">
        <f t="shared" si="36"/>
        <v>0</v>
      </c>
      <c r="BA45">
        <f t="shared" si="37"/>
        <v>0</v>
      </c>
      <c r="BB45" s="6">
        <f t="shared" si="38"/>
        <v>1</v>
      </c>
      <c r="BD45" s="11">
        <f t="shared" si="39"/>
        <v>0.75</v>
      </c>
      <c r="BE45" s="12">
        <f t="shared" si="39"/>
        <v>0.25</v>
      </c>
      <c r="BF45" s="11">
        <f t="shared" si="40"/>
        <v>1</v>
      </c>
      <c r="BG45" s="12">
        <f t="shared" si="40"/>
        <v>0.2</v>
      </c>
      <c r="BH45" s="11">
        <f t="shared" si="41"/>
        <v>0.75</v>
      </c>
      <c r="BI45" s="12">
        <f t="shared" si="41"/>
        <v>0.25</v>
      </c>
      <c r="BJ45" s="24">
        <f t="shared" si="42"/>
        <v>0.75</v>
      </c>
      <c r="BK45" s="25">
        <f t="shared" si="42"/>
        <v>0.25</v>
      </c>
      <c r="BL45" s="24">
        <f t="shared" si="43"/>
        <v>0.84615384615384615</v>
      </c>
      <c r="BM45" s="24">
        <f t="shared" si="43"/>
        <v>0.23076923076923078</v>
      </c>
      <c r="BN45" s="25">
        <f t="shared" si="44"/>
        <v>0.51923076923076927</v>
      </c>
      <c r="BQ45" s="11">
        <f t="shared" si="45"/>
        <v>3</v>
      </c>
      <c r="BR45" s="12">
        <f t="shared" si="45"/>
        <v>1</v>
      </c>
      <c r="BS45" s="11">
        <f t="shared" si="46"/>
        <v>5</v>
      </c>
      <c r="BT45" s="12">
        <f t="shared" si="46"/>
        <v>1</v>
      </c>
      <c r="BU45" s="11">
        <f t="shared" si="47"/>
        <v>3</v>
      </c>
      <c r="BV45" s="12">
        <f t="shared" si="47"/>
        <v>1</v>
      </c>
      <c r="BW45" s="11">
        <f t="shared" si="48"/>
        <v>3</v>
      </c>
      <c r="BX45" s="12">
        <f t="shared" si="48"/>
        <v>1</v>
      </c>
      <c r="BY45" s="11">
        <f t="shared" si="49"/>
        <v>11</v>
      </c>
      <c r="BZ45" s="11">
        <f t="shared" si="49"/>
        <v>3</v>
      </c>
      <c r="CA45" s="56"/>
      <c r="CB45">
        <f t="shared" si="19"/>
        <v>0.17500000000000007</v>
      </c>
      <c r="CC45">
        <v>0</v>
      </c>
      <c r="CD45">
        <f t="shared" si="20"/>
        <v>10000</v>
      </c>
      <c r="CE45">
        <f t="shared" si="15"/>
        <v>0</v>
      </c>
      <c r="CF45">
        <f t="shared" si="16"/>
        <v>1</v>
      </c>
    </row>
    <row r="46" spans="1:125" ht="15.75" thickTop="1" x14ac:dyDescent="0.25">
      <c r="A46" t="s">
        <v>184</v>
      </c>
      <c r="B46" t="s">
        <v>56</v>
      </c>
      <c r="C46" s="5">
        <v>2</v>
      </c>
      <c r="D46">
        <v>0</v>
      </c>
      <c r="E46" s="6">
        <v>0</v>
      </c>
      <c r="F46">
        <v>0</v>
      </c>
      <c r="G46" s="6">
        <v>0</v>
      </c>
      <c r="H46">
        <v>1</v>
      </c>
      <c r="I46" s="3">
        <v>0</v>
      </c>
      <c r="J46">
        <v>1</v>
      </c>
      <c r="K46" s="6">
        <v>0</v>
      </c>
      <c r="L46">
        <v>1</v>
      </c>
      <c r="M46" s="6">
        <v>0</v>
      </c>
      <c r="N46">
        <v>1</v>
      </c>
      <c r="O46" s="6">
        <v>0</v>
      </c>
      <c r="P46">
        <v>0</v>
      </c>
      <c r="Q46" s="3">
        <v>0</v>
      </c>
      <c r="R46">
        <v>0</v>
      </c>
      <c r="S46" s="6">
        <v>0</v>
      </c>
      <c r="T46">
        <v>0</v>
      </c>
      <c r="U46" s="6">
        <v>0</v>
      </c>
      <c r="V46">
        <v>1</v>
      </c>
      <c r="W46" s="6">
        <v>0</v>
      </c>
      <c r="X46">
        <v>0</v>
      </c>
      <c r="Y46" s="3">
        <v>0</v>
      </c>
      <c r="Z46">
        <v>0</v>
      </c>
      <c r="AA46" s="6">
        <v>0</v>
      </c>
      <c r="AB46">
        <v>1</v>
      </c>
      <c r="AC46" s="6">
        <v>0</v>
      </c>
      <c r="AD46">
        <v>0</v>
      </c>
      <c r="AE46" s="6">
        <v>0</v>
      </c>
      <c r="AF46">
        <v>0</v>
      </c>
      <c r="AG46" s="3">
        <v>0</v>
      </c>
      <c r="AH46">
        <v>1</v>
      </c>
      <c r="AI46" s="6">
        <v>0</v>
      </c>
      <c r="AJ46">
        <v>1</v>
      </c>
      <c r="AK46" s="6">
        <v>0</v>
      </c>
      <c r="AL46">
        <v>1</v>
      </c>
      <c r="AM46" s="6">
        <v>0</v>
      </c>
      <c r="AN46">
        <v>1</v>
      </c>
      <c r="AO46" s="6">
        <v>0</v>
      </c>
      <c r="AP46">
        <v>1</v>
      </c>
      <c r="AQ46" s="3">
        <v>0</v>
      </c>
      <c r="AR46">
        <v>11</v>
      </c>
      <c r="AS46">
        <v>5</v>
      </c>
      <c r="AT46">
        <v>2</v>
      </c>
      <c r="AU46">
        <v>39</v>
      </c>
      <c r="AV46" s="6">
        <v>2</v>
      </c>
      <c r="AW46">
        <v>72</v>
      </c>
      <c r="AX46" s="3">
        <v>743</v>
      </c>
      <c r="AZ46">
        <f t="shared" si="36"/>
        <v>0</v>
      </c>
      <c r="BA46">
        <f t="shared" si="37"/>
        <v>0</v>
      </c>
      <c r="BB46" s="6">
        <f t="shared" si="38"/>
        <v>1</v>
      </c>
      <c r="BD46" s="11">
        <f t="shared" si="39"/>
        <v>0.75</v>
      </c>
      <c r="BE46" s="12">
        <f t="shared" si="39"/>
        <v>0</v>
      </c>
      <c r="BF46" s="11">
        <f t="shared" si="40"/>
        <v>1</v>
      </c>
      <c r="BG46" s="12">
        <f t="shared" si="40"/>
        <v>0</v>
      </c>
      <c r="BH46" s="11">
        <f t="shared" si="41"/>
        <v>0.25</v>
      </c>
      <c r="BI46" s="12">
        <f t="shared" si="41"/>
        <v>0</v>
      </c>
      <c r="BJ46" s="24">
        <f t="shared" si="42"/>
        <v>0.25</v>
      </c>
      <c r="BK46" s="25">
        <f t="shared" si="42"/>
        <v>0</v>
      </c>
      <c r="BL46" s="24">
        <f t="shared" si="43"/>
        <v>0.69230769230769229</v>
      </c>
      <c r="BM46" s="24">
        <f t="shared" si="43"/>
        <v>0</v>
      </c>
      <c r="BN46" s="25">
        <f t="shared" si="44"/>
        <v>0.23557692307692307</v>
      </c>
      <c r="BQ46" s="11">
        <f t="shared" si="45"/>
        <v>3</v>
      </c>
      <c r="BR46" s="12">
        <f t="shared" si="45"/>
        <v>0</v>
      </c>
      <c r="BS46" s="11">
        <f t="shared" si="46"/>
        <v>5</v>
      </c>
      <c r="BT46" s="12">
        <f t="shared" si="46"/>
        <v>0</v>
      </c>
      <c r="BU46" s="11">
        <f t="shared" si="47"/>
        <v>1</v>
      </c>
      <c r="BV46" s="12">
        <f t="shared" si="47"/>
        <v>0</v>
      </c>
      <c r="BW46" s="11">
        <f t="shared" si="48"/>
        <v>1</v>
      </c>
      <c r="BX46" s="12">
        <f t="shared" si="48"/>
        <v>0</v>
      </c>
      <c r="BY46" s="11">
        <f t="shared" si="49"/>
        <v>9</v>
      </c>
      <c r="BZ46" s="11">
        <f t="shared" si="49"/>
        <v>0</v>
      </c>
      <c r="CA46" s="56"/>
      <c r="CB46">
        <f t="shared" si="19"/>
        <v>0.18000000000000008</v>
      </c>
      <c r="CC46">
        <v>0</v>
      </c>
      <c r="CD46">
        <f t="shared" si="20"/>
        <v>10000</v>
      </c>
      <c r="CE46">
        <f t="shared" si="15"/>
        <v>0</v>
      </c>
      <c r="CF46">
        <f t="shared" si="16"/>
        <v>1</v>
      </c>
      <c r="CH46" s="128" t="s">
        <v>371</v>
      </c>
      <c r="CI46" s="128" t="s">
        <v>372</v>
      </c>
      <c r="CJ46" s="128" t="s">
        <v>373</v>
      </c>
      <c r="CK46" s="128" t="s">
        <v>374</v>
      </c>
      <c r="CL46" s="128" t="s">
        <v>375</v>
      </c>
      <c r="CO46" s="128" t="s">
        <v>371</v>
      </c>
      <c r="CP46" s="128" t="s">
        <v>372</v>
      </c>
      <c r="CQ46" s="128" t="s">
        <v>373</v>
      </c>
      <c r="CR46" s="128" t="s">
        <v>374</v>
      </c>
      <c r="CS46" s="128" t="s">
        <v>375</v>
      </c>
    </row>
    <row r="47" spans="1:125" s="1" customFormat="1" ht="15" customHeight="1" x14ac:dyDescent="0.25">
      <c r="A47" s="1" t="s">
        <v>185</v>
      </c>
      <c r="B47" s="1" t="s">
        <v>56</v>
      </c>
      <c r="C47" s="67">
        <v>2</v>
      </c>
      <c r="D47" s="1">
        <v>0</v>
      </c>
      <c r="E47" s="23">
        <v>0</v>
      </c>
      <c r="F47" s="1">
        <v>0</v>
      </c>
      <c r="G47" s="23">
        <v>0</v>
      </c>
      <c r="H47" s="1">
        <v>1</v>
      </c>
      <c r="I47" s="22">
        <v>0</v>
      </c>
      <c r="J47" s="1">
        <v>1</v>
      </c>
      <c r="K47" s="23">
        <v>0</v>
      </c>
      <c r="L47" s="1">
        <v>1</v>
      </c>
      <c r="M47" s="23">
        <v>0</v>
      </c>
      <c r="N47" s="1">
        <v>0</v>
      </c>
      <c r="O47" s="23">
        <v>0</v>
      </c>
      <c r="P47" s="1">
        <v>1</v>
      </c>
      <c r="Q47" s="22">
        <v>0</v>
      </c>
      <c r="R47" s="1">
        <v>0</v>
      </c>
      <c r="S47" s="23">
        <v>0</v>
      </c>
      <c r="T47" s="1">
        <v>0</v>
      </c>
      <c r="U47" s="23">
        <v>0</v>
      </c>
      <c r="V47" s="1">
        <v>1</v>
      </c>
      <c r="W47" s="23">
        <v>0</v>
      </c>
      <c r="X47" s="1">
        <v>0</v>
      </c>
      <c r="Y47" s="22">
        <v>0</v>
      </c>
      <c r="Z47" s="1">
        <v>1</v>
      </c>
      <c r="AA47" s="23">
        <v>0</v>
      </c>
      <c r="AB47" s="1">
        <v>1</v>
      </c>
      <c r="AC47" s="23">
        <v>0</v>
      </c>
      <c r="AD47" s="1">
        <v>1</v>
      </c>
      <c r="AE47" s="23">
        <v>1</v>
      </c>
      <c r="AF47" s="1">
        <v>1</v>
      </c>
      <c r="AG47" s="22">
        <v>0</v>
      </c>
      <c r="AH47" s="1">
        <v>1</v>
      </c>
      <c r="AI47" s="23">
        <v>0</v>
      </c>
      <c r="AJ47" s="1">
        <v>1</v>
      </c>
      <c r="AK47" s="23">
        <v>0</v>
      </c>
      <c r="AL47" s="1">
        <v>0</v>
      </c>
      <c r="AM47" s="23">
        <v>0</v>
      </c>
      <c r="AN47" s="1">
        <v>1</v>
      </c>
      <c r="AO47" s="23">
        <v>0</v>
      </c>
      <c r="AP47" s="1">
        <v>1</v>
      </c>
      <c r="AQ47" s="22">
        <v>0</v>
      </c>
      <c r="AR47" s="1">
        <v>11</v>
      </c>
      <c r="AS47" s="1">
        <v>3</v>
      </c>
      <c r="AT47" s="1">
        <v>2</v>
      </c>
      <c r="AU47" s="1">
        <v>37</v>
      </c>
      <c r="AV47" s="23">
        <v>1</v>
      </c>
      <c r="AW47" s="1">
        <v>83</v>
      </c>
      <c r="AX47" s="22">
        <v>307</v>
      </c>
      <c r="AY47" s="23"/>
      <c r="AZ47">
        <f t="shared" si="36"/>
        <v>0</v>
      </c>
      <c r="BA47">
        <f t="shared" si="37"/>
        <v>0</v>
      </c>
      <c r="BB47" s="6">
        <f t="shared" si="38"/>
        <v>1</v>
      </c>
      <c r="BC47"/>
      <c r="BD47" s="11">
        <f t="shared" si="39"/>
        <v>0.75</v>
      </c>
      <c r="BE47" s="12">
        <f t="shared" si="39"/>
        <v>0</v>
      </c>
      <c r="BF47" s="11">
        <f t="shared" si="40"/>
        <v>0.8</v>
      </c>
      <c r="BG47" s="12">
        <f t="shared" si="40"/>
        <v>0</v>
      </c>
      <c r="BH47" s="11">
        <f t="shared" si="41"/>
        <v>1</v>
      </c>
      <c r="BI47" s="12">
        <f t="shared" si="41"/>
        <v>0.25</v>
      </c>
      <c r="BJ47" s="24">
        <f t="shared" si="42"/>
        <v>0.25</v>
      </c>
      <c r="BK47" s="25">
        <f t="shared" si="42"/>
        <v>0</v>
      </c>
      <c r="BL47" s="24">
        <f t="shared" si="43"/>
        <v>0.84615384615384615</v>
      </c>
      <c r="BM47" s="24">
        <f t="shared" si="43"/>
        <v>7.6923076923076927E-2</v>
      </c>
      <c r="BN47" s="25">
        <f t="shared" si="44"/>
        <v>0.29326923076923078</v>
      </c>
      <c r="BO47"/>
      <c r="BP47" s="6"/>
      <c r="BQ47" s="11">
        <f t="shared" si="45"/>
        <v>3</v>
      </c>
      <c r="BR47" s="12">
        <f t="shared" si="45"/>
        <v>0</v>
      </c>
      <c r="BS47" s="11">
        <f t="shared" si="46"/>
        <v>4</v>
      </c>
      <c r="BT47" s="12">
        <f t="shared" si="46"/>
        <v>0</v>
      </c>
      <c r="BU47" s="11">
        <f t="shared" si="47"/>
        <v>4</v>
      </c>
      <c r="BV47" s="12">
        <f t="shared" si="47"/>
        <v>1</v>
      </c>
      <c r="BW47" s="11">
        <f t="shared" si="48"/>
        <v>1</v>
      </c>
      <c r="BX47" s="12">
        <f t="shared" si="48"/>
        <v>0</v>
      </c>
      <c r="BY47" s="11">
        <f t="shared" si="49"/>
        <v>11</v>
      </c>
      <c r="BZ47" s="11">
        <f t="shared" si="49"/>
        <v>1</v>
      </c>
      <c r="CA47" s="56"/>
      <c r="CB47">
        <f t="shared" si="19"/>
        <v>0.18500000000000008</v>
      </c>
      <c r="CC47">
        <v>0</v>
      </c>
      <c r="CD47">
        <f t="shared" si="20"/>
        <v>10000</v>
      </c>
      <c r="CE47">
        <f t="shared" si="15"/>
        <v>0</v>
      </c>
      <c r="CF47">
        <f t="shared" si="16"/>
        <v>1</v>
      </c>
      <c r="CG47"/>
      <c r="CH47">
        <v>0</v>
      </c>
      <c r="CI47">
        <v>0</v>
      </c>
      <c r="CJ47">
        <f>CI47</f>
        <v>0</v>
      </c>
      <c r="CK47">
        <f>CI47/CI$50</f>
        <v>0</v>
      </c>
      <c r="CL47">
        <f>CJ47/CI$50</f>
        <v>0</v>
      </c>
      <c r="CM47"/>
      <c r="CN47"/>
      <c r="CO47">
        <v>0</v>
      </c>
      <c r="CP47">
        <v>0</v>
      </c>
      <c r="CQ47">
        <f>CP47</f>
        <v>0</v>
      </c>
      <c r="CR47">
        <f>CP47/CP$50</f>
        <v>0</v>
      </c>
      <c r="CS47">
        <f>CQ47/CP$50</f>
        <v>0</v>
      </c>
      <c r="CT47"/>
      <c r="CU47"/>
      <c r="CV47"/>
      <c r="CW47"/>
      <c r="CX47"/>
      <c r="CY47"/>
      <c r="CZ47"/>
      <c r="DA47"/>
      <c r="DB47"/>
      <c r="DC47"/>
      <c r="DD47"/>
      <c r="DE47"/>
    </row>
    <row r="48" spans="1:125" s="1" customFormat="1" ht="15" customHeight="1" x14ac:dyDescent="0.25">
      <c r="A48" s="1" t="s">
        <v>191</v>
      </c>
      <c r="B48" s="1" t="s">
        <v>56</v>
      </c>
      <c r="C48" s="67">
        <v>2</v>
      </c>
      <c r="D48" s="1">
        <v>0</v>
      </c>
      <c r="E48" s="23">
        <v>0</v>
      </c>
      <c r="F48" s="1">
        <v>0</v>
      </c>
      <c r="G48" s="23">
        <v>0</v>
      </c>
      <c r="H48" s="1">
        <v>0</v>
      </c>
      <c r="I48" s="22">
        <v>0</v>
      </c>
      <c r="J48" s="1">
        <v>1</v>
      </c>
      <c r="K48" s="23">
        <v>0</v>
      </c>
      <c r="L48" s="1">
        <v>1</v>
      </c>
      <c r="M48" s="23">
        <v>0</v>
      </c>
      <c r="N48" s="1">
        <v>1</v>
      </c>
      <c r="O48" s="23">
        <v>0</v>
      </c>
      <c r="P48" s="1">
        <v>1</v>
      </c>
      <c r="Q48" s="22">
        <v>0</v>
      </c>
      <c r="R48" s="1">
        <v>1</v>
      </c>
      <c r="S48" s="23">
        <v>0</v>
      </c>
      <c r="T48" s="1">
        <v>1</v>
      </c>
      <c r="U48" s="23">
        <v>0</v>
      </c>
      <c r="V48" s="1">
        <v>1</v>
      </c>
      <c r="W48" s="23">
        <v>0</v>
      </c>
      <c r="X48" s="1">
        <v>1</v>
      </c>
      <c r="Y48" s="22">
        <v>0</v>
      </c>
      <c r="Z48" s="1">
        <v>1</v>
      </c>
      <c r="AA48" s="23">
        <v>0</v>
      </c>
      <c r="AB48" s="1">
        <v>0</v>
      </c>
      <c r="AC48" s="23">
        <v>0</v>
      </c>
      <c r="AD48" s="1">
        <v>0</v>
      </c>
      <c r="AE48" s="23">
        <v>0</v>
      </c>
      <c r="AF48" s="1">
        <v>0</v>
      </c>
      <c r="AG48" s="22">
        <v>0</v>
      </c>
      <c r="AH48" s="1">
        <v>1</v>
      </c>
      <c r="AI48" s="23">
        <v>1</v>
      </c>
      <c r="AJ48" s="1">
        <v>1</v>
      </c>
      <c r="AK48" s="23">
        <v>0</v>
      </c>
      <c r="AL48" s="1">
        <v>1</v>
      </c>
      <c r="AM48" s="23">
        <v>1</v>
      </c>
      <c r="AN48" s="1">
        <v>1</v>
      </c>
      <c r="AO48" s="23">
        <v>0</v>
      </c>
      <c r="AP48" s="1">
        <v>1</v>
      </c>
      <c r="AQ48" s="22">
        <v>0</v>
      </c>
      <c r="AR48" s="1">
        <v>11</v>
      </c>
      <c r="AS48" s="1">
        <v>3</v>
      </c>
      <c r="AT48" s="1">
        <v>4</v>
      </c>
      <c r="AU48" s="1">
        <v>29</v>
      </c>
      <c r="AV48" s="23">
        <v>1</v>
      </c>
      <c r="AW48" s="1">
        <v>105</v>
      </c>
      <c r="AX48" s="22">
        <v>578</v>
      </c>
      <c r="AY48" s="23"/>
      <c r="AZ48">
        <f t="shared" si="36"/>
        <v>0</v>
      </c>
      <c r="BA48">
        <f t="shared" si="37"/>
        <v>0</v>
      </c>
      <c r="BB48" s="6">
        <f t="shared" si="38"/>
        <v>0</v>
      </c>
      <c r="BC48"/>
      <c r="BD48" s="11">
        <f t="shared" si="39"/>
        <v>1</v>
      </c>
      <c r="BE48" s="12">
        <f t="shared" si="39"/>
        <v>0</v>
      </c>
      <c r="BF48" s="11">
        <f t="shared" si="40"/>
        <v>1</v>
      </c>
      <c r="BG48" s="12">
        <f t="shared" si="40"/>
        <v>0.4</v>
      </c>
      <c r="BH48" s="11">
        <f t="shared" si="41"/>
        <v>0.25</v>
      </c>
      <c r="BI48" s="12">
        <f t="shared" si="41"/>
        <v>0</v>
      </c>
      <c r="BJ48" s="24">
        <f t="shared" si="42"/>
        <v>1</v>
      </c>
      <c r="BK48" s="25">
        <f t="shared" si="42"/>
        <v>0</v>
      </c>
      <c r="BL48" s="24">
        <f t="shared" si="43"/>
        <v>0.76923076923076927</v>
      </c>
      <c r="BM48" s="24">
        <f t="shared" si="43"/>
        <v>0.15384615384615385</v>
      </c>
      <c r="BN48" s="25">
        <f t="shared" si="44"/>
        <v>0.48076923076923073</v>
      </c>
      <c r="BO48"/>
      <c r="BP48" s="6"/>
      <c r="BQ48" s="11">
        <f t="shared" si="45"/>
        <v>4</v>
      </c>
      <c r="BR48" s="12">
        <f t="shared" si="45"/>
        <v>0</v>
      </c>
      <c r="BS48" s="11">
        <f t="shared" si="46"/>
        <v>5</v>
      </c>
      <c r="BT48" s="12">
        <f t="shared" si="46"/>
        <v>2</v>
      </c>
      <c r="BU48" s="11">
        <f t="shared" si="47"/>
        <v>1</v>
      </c>
      <c r="BV48" s="12">
        <f t="shared" si="47"/>
        <v>0</v>
      </c>
      <c r="BW48" s="11">
        <f t="shared" si="48"/>
        <v>4</v>
      </c>
      <c r="BX48" s="12">
        <f t="shared" si="48"/>
        <v>0</v>
      </c>
      <c r="BY48" s="11">
        <f t="shared" si="49"/>
        <v>10</v>
      </c>
      <c r="BZ48" s="11">
        <f t="shared" si="49"/>
        <v>2</v>
      </c>
      <c r="CA48" s="56"/>
      <c r="CB48">
        <f t="shared" si="19"/>
        <v>0.19000000000000009</v>
      </c>
      <c r="CC48">
        <v>0</v>
      </c>
      <c r="CD48">
        <f t="shared" si="20"/>
        <v>10000</v>
      </c>
      <c r="CE48">
        <f t="shared" si="15"/>
        <v>0</v>
      </c>
      <c r="CF48">
        <f t="shared" si="16"/>
        <v>1</v>
      </c>
      <c r="CG48"/>
      <c r="CH48">
        <f>CH47+1</f>
        <v>1</v>
      </c>
      <c r="CI48">
        <v>10000</v>
      </c>
      <c r="CJ48">
        <f>CJ47+CI48</f>
        <v>10000</v>
      </c>
      <c r="CK48">
        <f t="shared" ref="CK48:CK49" si="50">CI48/CI$50</f>
        <v>1</v>
      </c>
      <c r="CL48">
        <f t="shared" ref="CL48:CL49" si="51">CJ48/CI$50</f>
        <v>1</v>
      </c>
      <c r="CM48"/>
      <c r="CN48"/>
      <c r="CO48">
        <f>CO47+1</f>
        <v>1</v>
      </c>
      <c r="CP48">
        <v>10000</v>
      </c>
      <c r="CQ48">
        <f>CQ47+CP48</f>
        <v>10000</v>
      </c>
      <c r="CR48">
        <f t="shared" ref="CR48:CR49" si="52">CP48/CP$50</f>
        <v>1</v>
      </c>
      <c r="CS48">
        <f t="shared" ref="CS48:CS49" si="53">CQ48/CP$50</f>
        <v>1</v>
      </c>
      <c r="CT48"/>
      <c r="CU48"/>
      <c r="CV48"/>
      <c r="CW48"/>
      <c r="CX48"/>
      <c r="CY48"/>
      <c r="CZ48"/>
      <c r="DA48"/>
      <c r="DB48"/>
      <c r="DC48"/>
      <c r="DD48"/>
      <c r="DE48"/>
    </row>
    <row r="49" spans="1:109" s="1" customFormat="1" ht="15" customHeight="1" x14ac:dyDescent="0.25">
      <c r="A49" s="1" t="s">
        <v>192</v>
      </c>
      <c r="B49" s="1" t="s">
        <v>56</v>
      </c>
      <c r="C49" s="67">
        <v>2</v>
      </c>
      <c r="D49" s="1">
        <v>0</v>
      </c>
      <c r="E49" s="23">
        <v>0</v>
      </c>
      <c r="F49" s="1">
        <v>0</v>
      </c>
      <c r="G49" s="23">
        <v>0</v>
      </c>
      <c r="H49" s="1">
        <v>1</v>
      </c>
      <c r="I49" s="22">
        <v>0</v>
      </c>
      <c r="J49" s="1">
        <v>1</v>
      </c>
      <c r="K49" s="23">
        <v>0</v>
      </c>
      <c r="L49" s="1">
        <v>1</v>
      </c>
      <c r="M49" s="23">
        <v>0</v>
      </c>
      <c r="N49" s="1">
        <v>1</v>
      </c>
      <c r="O49" s="23">
        <v>0</v>
      </c>
      <c r="P49" s="1">
        <v>1</v>
      </c>
      <c r="Q49" s="22">
        <v>0</v>
      </c>
      <c r="R49" s="1">
        <v>1</v>
      </c>
      <c r="S49" s="23">
        <v>0</v>
      </c>
      <c r="T49" s="1">
        <v>1</v>
      </c>
      <c r="U49" s="23">
        <v>0</v>
      </c>
      <c r="V49" s="1">
        <v>1</v>
      </c>
      <c r="W49" s="23">
        <v>0</v>
      </c>
      <c r="X49" s="1">
        <v>1</v>
      </c>
      <c r="Y49" s="22">
        <v>0</v>
      </c>
      <c r="Z49" s="1">
        <v>1</v>
      </c>
      <c r="AA49" s="23">
        <v>0</v>
      </c>
      <c r="AB49" s="1">
        <v>0</v>
      </c>
      <c r="AC49" s="23">
        <v>0</v>
      </c>
      <c r="AD49" s="1">
        <v>0</v>
      </c>
      <c r="AE49" s="23">
        <v>0</v>
      </c>
      <c r="AF49" s="1">
        <v>1</v>
      </c>
      <c r="AG49" s="22">
        <v>0</v>
      </c>
      <c r="AH49" s="1">
        <v>1</v>
      </c>
      <c r="AI49" s="23">
        <v>0</v>
      </c>
      <c r="AJ49" s="1">
        <v>0</v>
      </c>
      <c r="AK49" s="23">
        <v>0</v>
      </c>
      <c r="AL49" s="1">
        <v>1</v>
      </c>
      <c r="AM49" s="23">
        <v>0</v>
      </c>
      <c r="AN49" s="1">
        <v>1</v>
      </c>
      <c r="AO49" s="23">
        <v>0</v>
      </c>
      <c r="AP49" s="1">
        <v>1</v>
      </c>
      <c r="AQ49" s="22">
        <v>0</v>
      </c>
      <c r="AR49" s="1">
        <v>11</v>
      </c>
      <c r="AS49" s="1">
        <v>5</v>
      </c>
      <c r="AT49" s="1">
        <v>2</v>
      </c>
      <c r="AU49" s="1">
        <v>38</v>
      </c>
      <c r="AV49" s="23">
        <v>1</v>
      </c>
      <c r="AW49" s="1">
        <v>105</v>
      </c>
      <c r="AX49" s="22">
        <v>77</v>
      </c>
      <c r="AY49" s="23"/>
      <c r="AZ49">
        <f t="shared" si="36"/>
        <v>0</v>
      </c>
      <c r="BA49">
        <f t="shared" si="37"/>
        <v>0</v>
      </c>
      <c r="BB49" s="6">
        <f t="shared" si="38"/>
        <v>1</v>
      </c>
      <c r="BC49"/>
      <c r="BD49" s="11">
        <f t="shared" si="39"/>
        <v>1</v>
      </c>
      <c r="BE49" s="12">
        <f t="shared" si="39"/>
        <v>0</v>
      </c>
      <c r="BF49" s="11">
        <f t="shared" si="40"/>
        <v>0.8</v>
      </c>
      <c r="BG49" s="12">
        <f t="shared" si="40"/>
        <v>0</v>
      </c>
      <c r="BH49" s="11">
        <f t="shared" si="41"/>
        <v>0.5</v>
      </c>
      <c r="BI49" s="12">
        <f t="shared" si="41"/>
        <v>0</v>
      </c>
      <c r="BJ49" s="24">
        <f t="shared" si="42"/>
        <v>1</v>
      </c>
      <c r="BK49" s="25">
        <f t="shared" si="42"/>
        <v>0</v>
      </c>
      <c r="BL49" s="24">
        <f t="shared" si="43"/>
        <v>0.76923076923076927</v>
      </c>
      <c r="BM49" s="24">
        <f t="shared" si="43"/>
        <v>0</v>
      </c>
      <c r="BN49" s="25">
        <f t="shared" si="44"/>
        <v>0.44230769230769229</v>
      </c>
      <c r="BO49"/>
      <c r="BP49" s="6"/>
      <c r="BQ49" s="11">
        <f t="shared" si="45"/>
        <v>4</v>
      </c>
      <c r="BR49" s="12">
        <f t="shared" si="45"/>
        <v>0</v>
      </c>
      <c r="BS49" s="11">
        <f t="shared" si="46"/>
        <v>4</v>
      </c>
      <c r="BT49" s="12">
        <f t="shared" si="46"/>
        <v>0</v>
      </c>
      <c r="BU49" s="11">
        <f t="shared" si="47"/>
        <v>2</v>
      </c>
      <c r="BV49" s="12">
        <f t="shared" si="47"/>
        <v>0</v>
      </c>
      <c r="BW49" s="11">
        <f t="shared" si="48"/>
        <v>4</v>
      </c>
      <c r="BX49" s="12">
        <f t="shared" si="48"/>
        <v>0</v>
      </c>
      <c r="BY49" s="11">
        <f t="shared" si="49"/>
        <v>10</v>
      </c>
      <c r="BZ49" s="11">
        <f t="shared" si="49"/>
        <v>0</v>
      </c>
      <c r="CA49" s="56"/>
      <c r="CB49">
        <f t="shared" si="19"/>
        <v>0.19500000000000009</v>
      </c>
      <c r="CC49">
        <v>0</v>
      </c>
      <c r="CD49">
        <f t="shared" si="20"/>
        <v>10000</v>
      </c>
      <c r="CE49">
        <f t="shared" si="15"/>
        <v>0</v>
      </c>
      <c r="CF49">
        <f t="shared" si="16"/>
        <v>1</v>
      </c>
      <c r="CG49"/>
      <c r="CH49" s="133" t="s">
        <v>278</v>
      </c>
      <c r="CI49" s="133">
        <v>0</v>
      </c>
      <c r="CJ49" s="133">
        <f>CJ48+CI49</f>
        <v>10000</v>
      </c>
      <c r="CK49" s="133">
        <f t="shared" si="50"/>
        <v>0</v>
      </c>
      <c r="CL49" s="133">
        <f t="shared" si="51"/>
        <v>1</v>
      </c>
      <c r="CM49"/>
      <c r="CN49"/>
      <c r="CO49" s="133" t="s">
        <v>278</v>
      </c>
      <c r="CP49" s="133">
        <v>0</v>
      </c>
      <c r="CQ49" s="133">
        <f>CQ48+CP49</f>
        <v>10000</v>
      </c>
      <c r="CR49" s="133">
        <f t="shared" si="52"/>
        <v>0</v>
      </c>
      <c r="CS49" s="133">
        <f t="shared" si="53"/>
        <v>1</v>
      </c>
      <c r="CT49"/>
      <c r="CU49"/>
      <c r="CV49"/>
      <c r="CW49"/>
      <c r="CX49"/>
      <c r="CY49"/>
      <c r="CZ49"/>
      <c r="DA49"/>
      <c r="DB49"/>
      <c r="DC49"/>
      <c r="DD49"/>
      <c r="DE49"/>
    </row>
    <row r="50" spans="1:109" s="1" customFormat="1" ht="15" customHeight="1" x14ac:dyDescent="0.25">
      <c r="A50" s="1" t="s">
        <v>201</v>
      </c>
      <c r="B50" s="1" t="s">
        <v>56</v>
      </c>
      <c r="C50" s="67">
        <v>2</v>
      </c>
      <c r="D50" s="1">
        <v>0</v>
      </c>
      <c r="E50" s="23">
        <v>0</v>
      </c>
      <c r="F50" s="1">
        <v>0</v>
      </c>
      <c r="G50" s="23">
        <v>0</v>
      </c>
      <c r="H50" s="1">
        <v>0</v>
      </c>
      <c r="I50" s="22">
        <v>0</v>
      </c>
      <c r="J50" s="1">
        <v>1</v>
      </c>
      <c r="K50" s="23">
        <v>0</v>
      </c>
      <c r="L50" s="1">
        <v>1</v>
      </c>
      <c r="M50" s="23">
        <v>0</v>
      </c>
      <c r="N50" s="1">
        <v>1</v>
      </c>
      <c r="O50" s="23">
        <v>0</v>
      </c>
      <c r="P50" s="1">
        <v>1</v>
      </c>
      <c r="Q50" s="22">
        <v>0</v>
      </c>
      <c r="R50" s="1">
        <v>1</v>
      </c>
      <c r="S50" s="23">
        <v>0</v>
      </c>
      <c r="T50" s="1">
        <v>0</v>
      </c>
      <c r="U50" s="23">
        <v>0</v>
      </c>
      <c r="V50" s="1">
        <v>0</v>
      </c>
      <c r="W50" s="23">
        <v>0</v>
      </c>
      <c r="X50" s="1">
        <v>1</v>
      </c>
      <c r="Y50" s="22">
        <v>0</v>
      </c>
      <c r="Z50" s="1">
        <v>1</v>
      </c>
      <c r="AA50" s="23">
        <v>0</v>
      </c>
      <c r="AB50" s="1">
        <v>1</v>
      </c>
      <c r="AC50" s="23">
        <v>0</v>
      </c>
      <c r="AD50" s="1">
        <v>1</v>
      </c>
      <c r="AE50" s="23">
        <v>0</v>
      </c>
      <c r="AF50" s="1">
        <v>1</v>
      </c>
      <c r="AG50" s="22">
        <v>0</v>
      </c>
      <c r="AH50" s="1">
        <v>1</v>
      </c>
      <c r="AI50" s="23">
        <v>0</v>
      </c>
      <c r="AJ50" s="1">
        <v>1</v>
      </c>
      <c r="AK50" s="23">
        <v>0</v>
      </c>
      <c r="AL50" s="1">
        <v>0</v>
      </c>
      <c r="AM50" s="23">
        <v>0</v>
      </c>
      <c r="AN50" s="1">
        <v>1</v>
      </c>
      <c r="AO50" s="23">
        <v>0</v>
      </c>
      <c r="AP50" s="1">
        <v>1</v>
      </c>
      <c r="AQ50" s="22">
        <v>0</v>
      </c>
      <c r="AR50" s="1">
        <v>11</v>
      </c>
      <c r="AS50" s="1">
        <v>3</v>
      </c>
      <c r="AT50" s="1">
        <v>4</v>
      </c>
      <c r="AU50" s="1">
        <v>41</v>
      </c>
      <c r="AV50" s="23">
        <v>1</v>
      </c>
      <c r="AW50" s="1">
        <v>113</v>
      </c>
      <c r="AX50" s="22">
        <v>174</v>
      </c>
      <c r="AY50" s="23"/>
      <c r="AZ50">
        <f t="shared" si="36"/>
        <v>0</v>
      </c>
      <c r="BA50">
        <f t="shared" si="37"/>
        <v>0</v>
      </c>
      <c r="BB50" s="6">
        <f t="shared" si="38"/>
        <v>0</v>
      </c>
      <c r="BC50"/>
      <c r="BD50" s="11">
        <f t="shared" si="39"/>
        <v>1</v>
      </c>
      <c r="BE50" s="12">
        <f t="shared" si="39"/>
        <v>0</v>
      </c>
      <c r="BF50" s="11">
        <f t="shared" si="40"/>
        <v>0.8</v>
      </c>
      <c r="BG50" s="12">
        <f t="shared" si="40"/>
        <v>0</v>
      </c>
      <c r="BH50" s="11">
        <f t="shared" si="41"/>
        <v>1</v>
      </c>
      <c r="BI50" s="12">
        <f t="shared" si="41"/>
        <v>0</v>
      </c>
      <c r="BJ50" s="24">
        <f t="shared" si="42"/>
        <v>0.5</v>
      </c>
      <c r="BK50" s="25">
        <f t="shared" si="42"/>
        <v>0</v>
      </c>
      <c r="BL50" s="24">
        <f t="shared" si="43"/>
        <v>0.92307692307692313</v>
      </c>
      <c r="BM50" s="24">
        <f t="shared" si="43"/>
        <v>0</v>
      </c>
      <c r="BN50" s="25">
        <f t="shared" si="44"/>
        <v>0.35576923076923078</v>
      </c>
      <c r="BO50"/>
      <c r="BP50" s="6"/>
      <c r="BQ50" s="11">
        <f t="shared" si="45"/>
        <v>4</v>
      </c>
      <c r="BR50" s="12">
        <f t="shared" si="45"/>
        <v>0</v>
      </c>
      <c r="BS50" s="11">
        <f t="shared" si="46"/>
        <v>4</v>
      </c>
      <c r="BT50" s="12">
        <f t="shared" si="46"/>
        <v>0</v>
      </c>
      <c r="BU50" s="11">
        <f t="shared" si="47"/>
        <v>4</v>
      </c>
      <c r="BV50" s="12">
        <f t="shared" si="47"/>
        <v>0</v>
      </c>
      <c r="BW50" s="11">
        <f t="shared" si="48"/>
        <v>2</v>
      </c>
      <c r="BX50" s="12">
        <f t="shared" si="48"/>
        <v>0</v>
      </c>
      <c r="BY50" s="11">
        <f t="shared" si="49"/>
        <v>12</v>
      </c>
      <c r="BZ50" s="11">
        <f t="shared" si="49"/>
        <v>0</v>
      </c>
      <c r="CA50" s="56"/>
      <c r="CB50">
        <f t="shared" si="19"/>
        <v>0.20000000000000009</v>
      </c>
      <c r="CC50">
        <v>0</v>
      </c>
      <c r="CD50">
        <f t="shared" si="20"/>
        <v>10000</v>
      </c>
      <c r="CE50">
        <f t="shared" si="15"/>
        <v>0</v>
      </c>
      <c r="CF50">
        <f t="shared" si="16"/>
        <v>1</v>
      </c>
      <c r="CG50"/>
      <c r="CH50"/>
      <c r="CI50">
        <f>SUM(CI47:CI49)</f>
        <v>10000</v>
      </c>
      <c r="CJ50"/>
      <c r="CK50"/>
      <c r="CL50"/>
      <c r="CM50"/>
      <c r="CN50"/>
      <c r="CO50"/>
      <c r="CP50">
        <f>SUM(CP47:CP49)</f>
        <v>10000</v>
      </c>
      <c r="CQ50"/>
      <c r="CR50"/>
      <c r="CS50"/>
      <c r="CT50"/>
      <c r="CU50"/>
      <c r="CV50"/>
      <c r="CW50"/>
      <c r="CX50"/>
      <c r="CY50"/>
      <c r="CZ50"/>
      <c r="DA50"/>
      <c r="DB50"/>
      <c r="DC50"/>
      <c r="DD50"/>
      <c r="DE50"/>
    </row>
    <row r="51" spans="1:109" x14ac:dyDescent="0.25">
      <c r="A51" t="s">
        <v>202</v>
      </c>
      <c r="B51" t="s">
        <v>56</v>
      </c>
      <c r="C51" s="5">
        <v>2</v>
      </c>
      <c r="D51">
        <v>0</v>
      </c>
      <c r="E51" s="6">
        <v>0</v>
      </c>
      <c r="F51">
        <v>0</v>
      </c>
      <c r="G51" s="6">
        <v>0</v>
      </c>
      <c r="H51">
        <v>1</v>
      </c>
      <c r="I51" s="3">
        <v>0</v>
      </c>
      <c r="J51">
        <v>1</v>
      </c>
      <c r="K51" s="6">
        <v>0</v>
      </c>
      <c r="L51">
        <v>1</v>
      </c>
      <c r="M51" s="6">
        <v>0</v>
      </c>
      <c r="N51">
        <v>0</v>
      </c>
      <c r="O51" s="6">
        <v>0</v>
      </c>
      <c r="P51">
        <v>1</v>
      </c>
      <c r="Q51" s="3">
        <v>0</v>
      </c>
      <c r="R51">
        <v>0</v>
      </c>
      <c r="S51" s="6">
        <v>0</v>
      </c>
      <c r="T51">
        <v>1</v>
      </c>
      <c r="U51" s="6">
        <v>1</v>
      </c>
      <c r="V51">
        <v>1</v>
      </c>
      <c r="W51" s="6">
        <v>0</v>
      </c>
      <c r="X51">
        <v>0</v>
      </c>
      <c r="Y51" s="3">
        <v>0</v>
      </c>
      <c r="Z51">
        <v>0</v>
      </c>
      <c r="AA51" s="6">
        <v>0</v>
      </c>
      <c r="AB51">
        <v>1</v>
      </c>
      <c r="AC51" s="6">
        <v>0</v>
      </c>
      <c r="AD51">
        <v>1</v>
      </c>
      <c r="AE51" s="6">
        <v>0</v>
      </c>
      <c r="AF51">
        <v>1</v>
      </c>
      <c r="AG51" s="3">
        <v>0</v>
      </c>
      <c r="AH51">
        <v>1</v>
      </c>
      <c r="AI51" s="6">
        <v>0</v>
      </c>
      <c r="AJ51">
        <v>1</v>
      </c>
      <c r="AK51" s="6">
        <v>1</v>
      </c>
      <c r="AL51">
        <v>1</v>
      </c>
      <c r="AM51" s="6">
        <v>0</v>
      </c>
      <c r="AN51">
        <v>1</v>
      </c>
      <c r="AO51" s="6">
        <v>0</v>
      </c>
      <c r="AP51">
        <v>1</v>
      </c>
      <c r="AQ51" s="3">
        <v>0</v>
      </c>
      <c r="AR51">
        <v>11</v>
      </c>
      <c r="AS51">
        <v>3</v>
      </c>
      <c r="AT51">
        <v>8</v>
      </c>
      <c r="AU51">
        <v>40</v>
      </c>
      <c r="AV51" s="6">
        <v>1</v>
      </c>
      <c r="AW51">
        <v>36</v>
      </c>
      <c r="AX51" s="3">
        <v>471</v>
      </c>
      <c r="AZ51">
        <f t="shared" si="36"/>
        <v>0</v>
      </c>
      <c r="BA51">
        <f t="shared" si="37"/>
        <v>0</v>
      </c>
      <c r="BB51" s="6">
        <f t="shared" si="38"/>
        <v>1</v>
      </c>
      <c r="BD51" s="11">
        <f t="shared" si="39"/>
        <v>0.75</v>
      </c>
      <c r="BE51" s="12">
        <f t="shared" si="39"/>
        <v>0</v>
      </c>
      <c r="BF51" s="11">
        <f t="shared" si="40"/>
        <v>1</v>
      </c>
      <c r="BG51" s="12">
        <f t="shared" si="40"/>
        <v>0.2</v>
      </c>
      <c r="BH51" s="11">
        <f t="shared" si="41"/>
        <v>0.75</v>
      </c>
      <c r="BI51" s="12">
        <f t="shared" si="41"/>
        <v>0</v>
      </c>
      <c r="BJ51" s="24">
        <f t="shared" si="42"/>
        <v>0.5</v>
      </c>
      <c r="BK51" s="25">
        <f t="shared" si="42"/>
        <v>0.25</v>
      </c>
      <c r="BL51" s="24">
        <f t="shared" si="43"/>
        <v>0.84615384615384615</v>
      </c>
      <c r="BM51" s="24">
        <f t="shared" si="43"/>
        <v>7.6923076923076927E-2</v>
      </c>
      <c r="BN51" s="25">
        <f t="shared" si="44"/>
        <v>0.41826923076923078</v>
      </c>
      <c r="BQ51" s="11">
        <f t="shared" si="45"/>
        <v>3</v>
      </c>
      <c r="BR51" s="12">
        <f t="shared" si="45"/>
        <v>0</v>
      </c>
      <c r="BS51" s="11">
        <f t="shared" si="46"/>
        <v>5</v>
      </c>
      <c r="BT51" s="12">
        <f t="shared" si="46"/>
        <v>1</v>
      </c>
      <c r="BU51" s="11">
        <f t="shared" si="47"/>
        <v>3</v>
      </c>
      <c r="BV51" s="12">
        <f t="shared" si="47"/>
        <v>0</v>
      </c>
      <c r="BW51" s="11">
        <f t="shared" si="48"/>
        <v>2</v>
      </c>
      <c r="BX51" s="12">
        <f t="shared" si="48"/>
        <v>1</v>
      </c>
      <c r="BY51" s="11">
        <f t="shared" si="49"/>
        <v>11</v>
      </c>
      <c r="BZ51" s="11">
        <f t="shared" si="49"/>
        <v>1</v>
      </c>
      <c r="CA51" s="56"/>
      <c r="CB51" s="133" t="s">
        <v>278</v>
      </c>
      <c r="CC51" s="133">
        <v>0</v>
      </c>
      <c r="CD51" s="133">
        <f t="shared" si="20"/>
        <v>10000</v>
      </c>
      <c r="CE51" s="133">
        <f t="shared" si="15"/>
        <v>0</v>
      </c>
      <c r="CF51" s="133">
        <f t="shared" si="16"/>
        <v>1</v>
      </c>
    </row>
    <row r="52" spans="1:109" x14ac:dyDescent="0.25">
      <c r="A52" t="s">
        <v>203</v>
      </c>
      <c r="B52" t="s">
        <v>56</v>
      </c>
      <c r="C52" s="5">
        <v>2</v>
      </c>
      <c r="D52">
        <v>0</v>
      </c>
      <c r="E52" s="6">
        <v>0</v>
      </c>
      <c r="F52">
        <v>0</v>
      </c>
      <c r="G52" s="6">
        <v>0</v>
      </c>
      <c r="H52">
        <v>1</v>
      </c>
      <c r="I52" s="3">
        <v>1</v>
      </c>
      <c r="J52">
        <v>1</v>
      </c>
      <c r="K52" s="6">
        <v>0</v>
      </c>
      <c r="L52">
        <v>1</v>
      </c>
      <c r="M52" s="6">
        <v>0</v>
      </c>
      <c r="N52">
        <v>1</v>
      </c>
      <c r="O52" s="6">
        <v>0</v>
      </c>
      <c r="P52">
        <v>1</v>
      </c>
      <c r="Q52" s="3">
        <v>0</v>
      </c>
      <c r="R52">
        <v>1</v>
      </c>
      <c r="S52" s="6">
        <v>0</v>
      </c>
      <c r="T52">
        <v>0</v>
      </c>
      <c r="U52" s="6">
        <v>0</v>
      </c>
      <c r="V52">
        <v>1</v>
      </c>
      <c r="W52" s="6">
        <v>0</v>
      </c>
      <c r="X52">
        <v>1</v>
      </c>
      <c r="Y52" s="3">
        <v>0</v>
      </c>
      <c r="Z52">
        <v>1</v>
      </c>
      <c r="AA52" s="6">
        <v>0</v>
      </c>
      <c r="AB52">
        <v>0</v>
      </c>
      <c r="AC52" s="6">
        <v>0</v>
      </c>
      <c r="AD52">
        <v>0</v>
      </c>
      <c r="AE52" s="6">
        <v>0</v>
      </c>
      <c r="AF52">
        <v>1</v>
      </c>
      <c r="AG52" s="3">
        <v>0</v>
      </c>
      <c r="AH52">
        <v>1</v>
      </c>
      <c r="AI52" s="6">
        <v>0</v>
      </c>
      <c r="AJ52">
        <v>1</v>
      </c>
      <c r="AK52" s="6">
        <v>0</v>
      </c>
      <c r="AL52">
        <v>1</v>
      </c>
      <c r="AM52" s="6">
        <v>0</v>
      </c>
      <c r="AN52">
        <v>1</v>
      </c>
      <c r="AO52" s="6">
        <v>0</v>
      </c>
      <c r="AP52">
        <v>1</v>
      </c>
      <c r="AQ52" s="3">
        <v>0</v>
      </c>
      <c r="AR52">
        <v>11</v>
      </c>
      <c r="AS52">
        <v>4</v>
      </c>
      <c r="AT52">
        <v>4</v>
      </c>
      <c r="AU52">
        <v>41</v>
      </c>
      <c r="AV52" s="6">
        <v>1</v>
      </c>
      <c r="AW52">
        <v>44</v>
      </c>
      <c r="AX52" s="3">
        <v>142</v>
      </c>
      <c r="AZ52">
        <f t="shared" si="36"/>
        <v>0</v>
      </c>
      <c r="BA52">
        <f t="shared" si="37"/>
        <v>0</v>
      </c>
      <c r="BB52" s="6">
        <f t="shared" si="38"/>
        <v>1</v>
      </c>
      <c r="BD52" s="11">
        <f t="shared" si="39"/>
        <v>1</v>
      </c>
      <c r="BE52" s="12">
        <f t="shared" si="39"/>
        <v>0</v>
      </c>
      <c r="BF52" s="11">
        <f t="shared" si="40"/>
        <v>1</v>
      </c>
      <c r="BG52" s="12">
        <f t="shared" si="40"/>
        <v>0</v>
      </c>
      <c r="BH52" s="11">
        <f t="shared" si="41"/>
        <v>0.5</v>
      </c>
      <c r="BI52" s="12">
        <f t="shared" si="41"/>
        <v>0</v>
      </c>
      <c r="BJ52" s="24">
        <f t="shared" si="42"/>
        <v>0.75</v>
      </c>
      <c r="BK52" s="25">
        <f t="shared" si="42"/>
        <v>0</v>
      </c>
      <c r="BL52" s="24">
        <f t="shared" si="43"/>
        <v>0.84615384615384615</v>
      </c>
      <c r="BM52" s="24">
        <f t="shared" si="43"/>
        <v>0</v>
      </c>
      <c r="BN52" s="25">
        <f t="shared" si="44"/>
        <v>0.39903846153846156</v>
      </c>
      <c r="BQ52" s="11">
        <f t="shared" si="45"/>
        <v>4</v>
      </c>
      <c r="BR52" s="12">
        <f t="shared" si="45"/>
        <v>0</v>
      </c>
      <c r="BS52" s="11">
        <f t="shared" si="46"/>
        <v>5</v>
      </c>
      <c r="BT52" s="12">
        <f t="shared" si="46"/>
        <v>0</v>
      </c>
      <c r="BU52" s="11">
        <f t="shared" si="47"/>
        <v>2</v>
      </c>
      <c r="BV52" s="12">
        <f t="shared" si="47"/>
        <v>0</v>
      </c>
      <c r="BW52" s="11">
        <f t="shared" si="48"/>
        <v>3</v>
      </c>
      <c r="BX52" s="12">
        <f t="shared" si="48"/>
        <v>0</v>
      </c>
      <c r="BY52" s="11">
        <f t="shared" si="49"/>
        <v>11</v>
      </c>
      <c r="BZ52" s="11">
        <f t="shared" si="49"/>
        <v>0</v>
      </c>
      <c r="CA52"/>
      <c r="CC52">
        <f>SUM(CC10:CC51)</f>
        <v>10000</v>
      </c>
      <c r="CH52" t="s">
        <v>390</v>
      </c>
      <c r="CO52" t="s">
        <v>391</v>
      </c>
    </row>
    <row r="53" spans="1:109" x14ac:dyDescent="0.25">
      <c r="A53" t="s">
        <v>215</v>
      </c>
      <c r="B53" t="s">
        <v>56</v>
      </c>
      <c r="C53" s="5">
        <v>2</v>
      </c>
      <c r="D53">
        <v>0</v>
      </c>
      <c r="E53" s="6">
        <v>0</v>
      </c>
      <c r="F53">
        <v>0</v>
      </c>
      <c r="G53" s="6">
        <v>0</v>
      </c>
      <c r="H53">
        <v>0</v>
      </c>
      <c r="I53" s="3">
        <v>0</v>
      </c>
      <c r="J53">
        <v>0</v>
      </c>
      <c r="K53" s="6">
        <v>0</v>
      </c>
      <c r="L53">
        <v>1</v>
      </c>
      <c r="M53" s="6">
        <v>0</v>
      </c>
      <c r="N53">
        <v>1</v>
      </c>
      <c r="O53" s="6">
        <v>0</v>
      </c>
      <c r="P53">
        <v>0</v>
      </c>
      <c r="Q53" s="3">
        <v>0</v>
      </c>
      <c r="R53">
        <v>0</v>
      </c>
      <c r="S53" s="6">
        <v>0</v>
      </c>
      <c r="T53">
        <v>1</v>
      </c>
      <c r="U53" s="6">
        <v>0</v>
      </c>
      <c r="V53">
        <v>0</v>
      </c>
      <c r="W53" s="6">
        <v>0</v>
      </c>
      <c r="X53">
        <v>1</v>
      </c>
      <c r="Y53" s="3">
        <v>0</v>
      </c>
      <c r="Z53">
        <v>0</v>
      </c>
      <c r="AA53" s="6">
        <v>0</v>
      </c>
      <c r="AB53">
        <v>1</v>
      </c>
      <c r="AC53" s="6">
        <v>0</v>
      </c>
      <c r="AD53">
        <v>1</v>
      </c>
      <c r="AE53" s="6">
        <v>0</v>
      </c>
      <c r="AF53">
        <v>1</v>
      </c>
      <c r="AG53" s="3">
        <v>0</v>
      </c>
      <c r="AH53">
        <v>1</v>
      </c>
      <c r="AI53" s="6">
        <v>0</v>
      </c>
      <c r="AJ53">
        <v>1</v>
      </c>
      <c r="AK53" s="6">
        <v>0</v>
      </c>
      <c r="AL53">
        <v>1</v>
      </c>
      <c r="AM53" s="6">
        <v>0</v>
      </c>
      <c r="AN53">
        <v>1</v>
      </c>
      <c r="AO53" s="6">
        <v>0</v>
      </c>
      <c r="AP53">
        <v>0</v>
      </c>
      <c r="AQ53" s="3">
        <v>0</v>
      </c>
      <c r="AR53">
        <v>11</v>
      </c>
      <c r="AS53">
        <v>5</v>
      </c>
      <c r="AT53">
        <v>2</v>
      </c>
      <c r="AU53">
        <v>32</v>
      </c>
      <c r="AV53" s="6">
        <v>2</v>
      </c>
      <c r="AW53">
        <v>161</v>
      </c>
      <c r="AX53" s="64">
        <v>1758</v>
      </c>
      <c r="AZ53">
        <f t="shared" si="36"/>
        <v>0</v>
      </c>
      <c r="BA53">
        <f t="shared" si="37"/>
        <v>0</v>
      </c>
      <c r="BB53" s="6">
        <f t="shared" si="38"/>
        <v>0</v>
      </c>
      <c r="BD53" s="11">
        <f t="shared" si="39"/>
        <v>0.5</v>
      </c>
      <c r="BE53" s="12">
        <f t="shared" si="39"/>
        <v>0</v>
      </c>
      <c r="BF53" s="11">
        <f t="shared" si="40"/>
        <v>0.8</v>
      </c>
      <c r="BG53" s="12">
        <f t="shared" si="40"/>
        <v>0</v>
      </c>
      <c r="BH53" s="11">
        <f t="shared" si="41"/>
        <v>0.75</v>
      </c>
      <c r="BI53" s="12">
        <f t="shared" si="41"/>
        <v>0</v>
      </c>
      <c r="BJ53" s="24">
        <f t="shared" si="42"/>
        <v>0.5</v>
      </c>
      <c r="BK53" s="25">
        <f t="shared" si="42"/>
        <v>0</v>
      </c>
      <c r="BL53" s="24">
        <f t="shared" si="43"/>
        <v>0.69230769230769229</v>
      </c>
      <c r="BM53" s="24">
        <f t="shared" si="43"/>
        <v>0</v>
      </c>
      <c r="BN53" s="25">
        <f t="shared" si="44"/>
        <v>0.29807692307692307</v>
      </c>
      <c r="BQ53" s="11">
        <f t="shared" si="45"/>
        <v>2</v>
      </c>
      <c r="BR53" s="12">
        <f t="shared" si="45"/>
        <v>0</v>
      </c>
      <c r="BS53" s="11">
        <f t="shared" si="46"/>
        <v>4</v>
      </c>
      <c r="BT53" s="12">
        <f t="shared" si="46"/>
        <v>0</v>
      </c>
      <c r="BU53" s="11">
        <f t="shared" si="47"/>
        <v>3</v>
      </c>
      <c r="BV53" s="12">
        <f t="shared" si="47"/>
        <v>0</v>
      </c>
      <c r="BW53" s="11">
        <f t="shared" si="48"/>
        <v>2</v>
      </c>
      <c r="BX53" s="12">
        <f t="shared" si="48"/>
        <v>0</v>
      </c>
      <c r="BY53" s="11">
        <f t="shared" si="49"/>
        <v>9</v>
      </c>
      <c r="BZ53" s="11">
        <f t="shared" si="49"/>
        <v>0</v>
      </c>
      <c r="CA53"/>
    </row>
    <row r="54" spans="1:109" x14ac:dyDescent="0.25">
      <c r="A54" t="s">
        <v>216</v>
      </c>
      <c r="B54" t="s">
        <v>56</v>
      </c>
      <c r="C54" s="5">
        <v>2</v>
      </c>
      <c r="D54">
        <v>0</v>
      </c>
      <c r="E54" s="6">
        <v>0</v>
      </c>
      <c r="F54">
        <v>0</v>
      </c>
      <c r="G54" s="6">
        <v>0</v>
      </c>
      <c r="H54">
        <v>0</v>
      </c>
      <c r="I54" s="3">
        <v>0</v>
      </c>
      <c r="J54">
        <v>1</v>
      </c>
      <c r="K54" s="6">
        <v>0</v>
      </c>
      <c r="L54">
        <v>1</v>
      </c>
      <c r="M54" s="6">
        <v>0</v>
      </c>
      <c r="N54">
        <v>1</v>
      </c>
      <c r="O54" s="6">
        <v>0</v>
      </c>
      <c r="P54">
        <v>1</v>
      </c>
      <c r="Q54" s="3">
        <v>0</v>
      </c>
      <c r="R54">
        <v>0</v>
      </c>
      <c r="S54" s="6">
        <v>0</v>
      </c>
      <c r="T54">
        <v>1</v>
      </c>
      <c r="U54" s="6">
        <v>0</v>
      </c>
      <c r="V54">
        <v>0</v>
      </c>
      <c r="W54" s="6">
        <v>0</v>
      </c>
      <c r="X54">
        <v>1</v>
      </c>
      <c r="Y54" s="3">
        <v>0</v>
      </c>
      <c r="Z54">
        <v>1</v>
      </c>
      <c r="AA54" s="6">
        <v>0</v>
      </c>
      <c r="AB54">
        <v>0</v>
      </c>
      <c r="AC54" s="6">
        <v>0</v>
      </c>
      <c r="AD54">
        <v>0</v>
      </c>
      <c r="AE54" s="6">
        <v>0</v>
      </c>
      <c r="AF54">
        <v>1</v>
      </c>
      <c r="AG54" s="3">
        <v>0</v>
      </c>
      <c r="AH54">
        <v>1</v>
      </c>
      <c r="AI54" s="6">
        <v>0</v>
      </c>
      <c r="AJ54">
        <v>1</v>
      </c>
      <c r="AK54" s="6">
        <v>0</v>
      </c>
      <c r="AL54">
        <v>1</v>
      </c>
      <c r="AM54" s="6">
        <v>0</v>
      </c>
      <c r="AN54">
        <v>1</v>
      </c>
      <c r="AO54" s="6">
        <v>0</v>
      </c>
      <c r="AP54">
        <v>1</v>
      </c>
      <c r="AQ54" s="3">
        <v>0</v>
      </c>
      <c r="AR54">
        <v>11</v>
      </c>
      <c r="AS54">
        <v>4</v>
      </c>
      <c r="AT54">
        <v>1</v>
      </c>
      <c r="AU54">
        <v>48</v>
      </c>
      <c r="AV54" s="6">
        <v>1</v>
      </c>
      <c r="AW54">
        <v>60</v>
      </c>
      <c r="AX54" s="3">
        <v>566</v>
      </c>
      <c r="AZ54">
        <f t="shared" si="36"/>
        <v>0</v>
      </c>
      <c r="BA54">
        <f t="shared" si="37"/>
        <v>0</v>
      </c>
      <c r="BB54" s="6">
        <f t="shared" si="38"/>
        <v>0</v>
      </c>
      <c r="BD54" s="11">
        <f t="shared" si="39"/>
        <v>1</v>
      </c>
      <c r="BE54" s="12">
        <f t="shared" si="39"/>
        <v>0</v>
      </c>
      <c r="BF54" s="11">
        <f t="shared" si="40"/>
        <v>1</v>
      </c>
      <c r="BG54" s="12">
        <f t="shared" si="40"/>
        <v>0</v>
      </c>
      <c r="BH54" s="11">
        <f t="shared" si="41"/>
        <v>0.5</v>
      </c>
      <c r="BI54" s="12">
        <f t="shared" si="41"/>
        <v>0</v>
      </c>
      <c r="BJ54" s="24">
        <f t="shared" si="42"/>
        <v>0.5</v>
      </c>
      <c r="BK54" s="25">
        <f t="shared" si="42"/>
        <v>0</v>
      </c>
      <c r="BL54" s="24">
        <f t="shared" si="43"/>
        <v>0.84615384615384615</v>
      </c>
      <c r="BM54" s="24">
        <f t="shared" si="43"/>
        <v>0</v>
      </c>
      <c r="BN54" s="25">
        <f t="shared" si="44"/>
        <v>0.33653846153846156</v>
      </c>
      <c r="BQ54" s="11">
        <f t="shared" si="45"/>
        <v>4</v>
      </c>
      <c r="BR54" s="12">
        <f t="shared" si="45"/>
        <v>0</v>
      </c>
      <c r="BS54" s="11">
        <f t="shared" si="46"/>
        <v>5</v>
      </c>
      <c r="BT54" s="12">
        <f t="shared" si="46"/>
        <v>0</v>
      </c>
      <c r="BU54" s="11">
        <f t="shared" si="47"/>
        <v>2</v>
      </c>
      <c r="BV54" s="12">
        <f t="shared" si="47"/>
        <v>0</v>
      </c>
      <c r="BW54" s="11">
        <f t="shared" si="48"/>
        <v>2</v>
      </c>
      <c r="BX54" s="12">
        <f t="shared" si="48"/>
        <v>0</v>
      </c>
      <c r="BY54" s="11">
        <f t="shared" si="49"/>
        <v>11</v>
      </c>
      <c r="BZ54" s="11">
        <f t="shared" si="49"/>
        <v>0</v>
      </c>
      <c r="CA54"/>
      <c r="CB54" t="s">
        <v>376</v>
      </c>
      <c r="CH54" t="s">
        <v>377</v>
      </c>
      <c r="CI54" s="129">
        <v>0.05</v>
      </c>
      <c r="CO54" t="s">
        <v>377</v>
      </c>
      <c r="CP54" s="129">
        <v>0.05</v>
      </c>
    </row>
    <row r="55" spans="1:109" x14ac:dyDescent="0.25">
      <c r="A55" t="s">
        <v>217</v>
      </c>
      <c r="B55" t="s">
        <v>56</v>
      </c>
      <c r="C55" s="5">
        <v>2</v>
      </c>
      <c r="D55">
        <v>0</v>
      </c>
      <c r="E55" s="6">
        <v>0</v>
      </c>
      <c r="F55">
        <v>0</v>
      </c>
      <c r="G55" s="6">
        <v>0</v>
      </c>
      <c r="H55">
        <v>1</v>
      </c>
      <c r="I55" s="3">
        <v>0</v>
      </c>
      <c r="J55">
        <v>1</v>
      </c>
      <c r="K55" s="6">
        <v>0</v>
      </c>
      <c r="L55">
        <v>0</v>
      </c>
      <c r="M55" s="6">
        <v>0</v>
      </c>
      <c r="N55">
        <v>0</v>
      </c>
      <c r="O55" s="6">
        <v>0</v>
      </c>
      <c r="P55">
        <v>0</v>
      </c>
      <c r="Q55" s="3">
        <v>0</v>
      </c>
      <c r="R55">
        <v>0</v>
      </c>
      <c r="S55" s="6">
        <v>0</v>
      </c>
      <c r="T55">
        <v>1</v>
      </c>
      <c r="U55" s="6">
        <v>0</v>
      </c>
      <c r="V55">
        <v>0</v>
      </c>
      <c r="W55" s="6">
        <v>0</v>
      </c>
      <c r="X55">
        <v>0</v>
      </c>
      <c r="Y55" s="3">
        <v>0</v>
      </c>
      <c r="Z55">
        <v>0</v>
      </c>
      <c r="AA55" s="6">
        <v>0</v>
      </c>
      <c r="AB55">
        <v>1</v>
      </c>
      <c r="AC55" s="6">
        <v>0</v>
      </c>
      <c r="AD55">
        <v>0</v>
      </c>
      <c r="AE55" s="6">
        <v>0</v>
      </c>
      <c r="AF55">
        <v>1</v>
      </c>
      <c r="AG55" s="3">
        <v>0</v>
      </c>
      <c r="AH55">
        <v>0</v>
      </c>
      <c r="AI55" s="6">
        <v>0</v>
      </c>
      <c r="AJ55">
        <v>1</v>
      </c>
      <c r="AK55" s="6">
        <v>0</v>
      </c>
      <c r="AL55">
        <v>0</v>
      </c>
      <c r="AM55" s="6">
        <v>0</v>
      </c>
      <c r="AN55">
        <v>0</v>
      </c>
      <c r="AO55" s="6">
        <v>0</v>
      </c>
      <c r="AP55">
        <v>1</v>
      </c>
      <c r="AQ55" s="3">
        <v>0</v>
      </c>
      <c r="AR55">
        <v>11</v>
      </c>
      <c r="AS55">
        <v>4</v>
      </c>
      <c r="AT55">
        <v>2</v>
      </c>
      <c r="AU55">
        <v>45</v>
      </c>
      <c r="AV55" s="6">
        <v>2</v>
      </c>
      <c r="AW55">
        <v>68</v>
      </c>
      <c r="AX55" s="3">
        <v>276</v>
      </c>
      <c r="AZ55">
        <f t="shared" si="36"/>
        <v>0</v>
      </c>
      <c r="BA55">
        <f t="shared" si="37"/>
        <v>0</v>
      </c>
      <c r="BB55" s="6">
        <f t="shared" si="38"/>
        <v>1</v>
      </c>
      <c r="BD55" s="11">
        <f t="shared" si="39"/>
        <v>0.25</v>
      </c>
      <c r="BE55" s="12">
        <f t="shared" si="39"/>
        <v>0</v>
      </c>
      <c r="BF55" s="11">
        <f t="shared" si="40"/>
        <v>0.4</v>
      </c>
      <c r="BG55" s="12">
        <f t="shared" si="40"/>
        <v>0</v>
      </c>
      <c r="BH55" s="11">
        <f t="shared" si="41"/>
        <v>0.5</v>
      </c>
      <c r="BI55" s="12">
        <f t="shared" si="41"/>
        <v>0</v>
      </c>
      <c r="BJ55" s="24">
        <f t="shared" si="42"/>
        <v>0.25</v>
      </c>
      <c r="BK55" s="25">
        <f t="shared" si="42"/>
        <v>0</v>
      </c>
      <c r="BL55" s="24">
        <f t="shared" si="43"/>
        <v>0.38461538461538464</v>
      </c>
      <c r="BM55" s="24">
        <f t="shared" si="43"/>
        <v>0</v>
      </c>
      <c r="BN55" s="25">
        <f t="shared" si="44"/>
        <v>0.15865384615384615</v>
      </c>
      <c r="BQ55" s="11">
        <f t="shared" si="45"/>
        <v>1</v>
      </c>
      <c r="BR55" s="12">
        <f t="shared" si="45"/>
        <v>0</v>
      </c>
      <c r="BS55" s="11">
        <f t="shared" si="46"/>
        <v>2</v>
      </c>
      <c r="BT55" s="12">
        <f t="shared" si="46"/>
        <v>0</v>
      </c>
      <c r="BU55" s="11">
        <f t="shared" si="47"/>
        <v>2</v>
      </c>
      <c r="BV55" s="12">
        <f t="shared" si="47"/>
        <v>0</v>
      </c>
      <c r="BW55" s="11">
        <f t="shared" si="48"/>
        <v>1</v>
      </c>
      <c r="BX55" s="12">
        <f t="shared" si="48"/>
        <v>0</v>
      </c>
      <c r="BY55" s="11">
        <f t="shared" si="49"/>
        <v>5</v>
      </c>
      <c r="BZ55" s="11">
        <f t="shared" si="49"/>
        <v>0</v>
      </c>
      <c r="CA55"/>
      <c r="CH55" t="s">
        <v>378</v>
      </c>
      <c r="CI55" s="130">
        <v>0.76666666666666705</v>
      </c>
      <c r="CO55" t="s">
        <v>378</v>
      </c>
      <c r="CP55" s="130">
        <v>5.6410256410256418E-2</v>
      </c>
    </row>
    <row r="56" spans="1:109" x14ac:dyDescent="0.25">
      <c r="A56" t="s">
        <v>218</v>
      </c>
      <c r="B56" t="s">
        <v>56</v>
      </c>
      <c r="C56" s="5">
        <v>2</v>
      </c>
      <c r="D56">
        <v>0</v>
      </c>
      <c r="E56" s="6">
        <v>0</v>
      </c>
      <c r="F56">
        <v>0</v>
      </c>
      <c r="G56" s="6">
        <v>0</v>
      </c>
      <c r="H56">
        <v>1</v>
      </c>
      <c r="I56" s="3">
        <v>0</v>
      </c>
      <c r="J56">
        <v>1</v>
      </c>
      <c r="K56" s="6">
        <v>0</v>
      </c>
      <c r="L56">
        <v>0</v>
      </c>
      <c r="M56" s="6">
        <v>0</v>
      </c>
      <c r="N56">
        <v>1</v>
      </c>
      <c r="O56" s="6">
        <v>0</v>
      </c>
      <c r="P56">
        <v>1</v>
      </c>
      <c r="Q56" s="3">
        <v>0</v>
      </c>
      <c r="R56">
        <v>0</v>
      </c>
      <c r="S56" s="6">
        <v>0</v>
      </c>
      <c r="T56">
        <v>0</v>
      </c>
      <c r="U56" s="6">
        <v>0</v>
      </c>
      <c r="V56">
        <v>1</v>
      </c>
      <c r="W56" s="6">
        <v>0</v>
      </c>
      <c r="X56">
        <v>1</v>
      </c>
      <c r="Y56" s="3">
        <v>0</v>
      </c>
      <c r="Z56">
        <v>1</v>
      </c>
      <c r="AA56" s="6">
        <v>0</v>
      </c>
      <c r="AB56">
        <v>0</v>
      </c>
      <c r="AC56" s="6">
        <v>0</v>
      </c>
      <c r="AD56">
        <v>1</v>
      </c>
      <c r="AE56" s="6">
        <v>0</v>
      </c>
      <c r="AF56">
        <v>1</v>
      </c>
      <c r="AG56" s="3">
        <v>0</v>
      </c>
      <c r="AH56">
        <v>1</v>
      </c>
      <c r="AI56" s="6">
        <v>0</v>
      </c>
      <c r="AJ56">
        <v>1</v>
      </c>
      <c r="AK56" s="6">
        <v>0</v>
      </c>
      <c r="AL56">
        <v>1</v>
      </c>
      <c r="AM56" s="6">
        <v>0</v>
      </c>
      <c r="AN56">
        <v>1</v>
      </c>
      <c r="AO56" s="6">
        <v>0</v>
      </c>
      <c r="AP56">
        <v>1</v>
      </c>
      <c r="AQ56" s="3">
        <v>0</v>
      </c>
      <c r="AR56">
        <v>11</v>
      </c>
      <c r="AS56">
        <v>4</v>
      </c>
      <c r="AT56">
        <v>2</v>
      </c>
      <c r="AU56">
        <v>29</v>
      </c>
      <c r="AV56" s="6">
        <v>2</v>
      </c>
      <c r="AW56">
        <v>68</v>
      </c>
      <c r="AX56" s="3">
        <v>408</v>
      </c>
      <c r="AZ56">
        <f t="shared" si="36"/>
        <v>0</v>
      </c>
      <c r="BA56">
        <f t="shared" si="37"/>
        <v>0</v>
      </c>
      <c r="BB56" s="6">
        <f t="shared" si="38"/>
        <v>1</v>
      </c>
      <c r="BD56" s="11">
        <f t="shared" si="39"/>
        <v>0.75</v>
      </c>
      <c r="BE56" s="12">
        <f t="shared" si="39"/>
        <v>0</v>
      </c>
      <c r="BF56" s="11">
        <f t="shared" si="40"/>
        <v>1</v>
      </c>
      <c r="BG56" s="12">
        <f t="shared" si="40"/>
        <v>0</v>
      </c>
      <c r="BH56" s="11">
        <f t="shared" si="41"/>
        <v>0.75</v>
      </c>
      <c r="BI56" s="12">
        <f t="shared" si="41"/>
        <v>0</v>
      </c>
      <c r="BJ56" s="24">
        <f t="shared" si="42"/>
        <v>0.5</v>
      </c>
      <c r="BK56" s="25">
        <f t="shared" si="42"/>
        <v>0</v>
      </c>
      <c r="BL56" s="24">
        <f t="shared" si="43"/>
        <v>0.84615384615384615</v>
      </c>
      <c r="BM56" s="24">
        <f t="shared" si="43"/>
        <v>0</v>
      </c>
      <c r="BN56" s="25">
        <f t="shared" si="44"/>
        <v>0.33653846153846156</v>
      </c>
      <c r="BQ56" s="11">
        <f t="shared" si="45"/>
        <v>3</v>
      </c>
      <c r="BR56" s="12">
        <f t="shared" si="45"/>
        <v>0</v>
      </c>
      <c r="BS56" s="11">
        <f t="shared" si="46"/>
        <v>5</v>
      </c>
      <c r="BT56" s="12">
        <f t="shared" si="46"/>
        <v>0</v>
      </c>
      <c r="BU56" s="11">
        <f t="shared" si="47"/>
        <v>3</v>
      </c>
      <c r="BV56" s="12">
        <f t="shared" si="47"/>
        <v>0</v>
      </c>
      <c r="BW56" s="11">
        <f t="shared" si="48"/>
        <v>2</v>
      </c>
      <c r="BX56" s="12">
        <f t="shared" si="48"/>
        <v>0</v>
      </c>
      <c r="BY56" s="11">
        <f t="shared" si="49"/>
        <v>11</v>
      </c>
      <c r="BZ56" s="11">
        <f t="shared" si="49"/>
        <v>0</v>
      </c>
      <c r="CA56"/>
      <c r="CB56" t="s">
        <v>377</v>
      </c>
      <c r="CC56" s="129">
        <v>0.05</v>
      </c>
      <c r="CH56" t="s">
        <v>379</v>
      </c>
      <c r="CI56" s="130">
        <v>0.47510000000000002</v>
      </c>
      <c r="CO56" t="s">
        <v>379</v>
      </c>
      <c r="CP56" s="130">
        <v>0.50690000000000002</v>
      </c>
    </row>
    <row r="57" spans="1:109" x14ac:dyDescent="0.25">
      <c r="A57" t="s">
        <v>219</v>
      </c>
      <c r="B57" t="s">
        <v>56</v>
      </c>
      <c r="C57" s="5">
        <v>2</v>
      </c>
      <c r="D57">
        <v>0</v>
      </c>
      <c r="E57" s="6">
        <v>0</v>
      </c>
      <c r="F57">
        <v>0</v>
      </c>
      <c r="G57" s="6">
        <v>0</v>
      </c>
      <c r="H57">
        <v>1</v>
      </c>
      <c r="I57" s="3">
        <v>0</v>
      </c>
      <c r="J57">
        <v>1</v>
      </c>
      <c r="K57" s="6">
        <v>0</v>
      </c>
      <c r="L57">
        <v>1</v>
      </c>
      <c r="M57" s="6">
        <v>0</v>
      </c>
      <c r="N57">
        <v>1</v>
      </c>
      <c r="O57" s="6">
        <v>0</v>
      </c>
      <c r="P57">
        <v>1</v>
      </c>
      <c r="Q57" s="3">
        <v>0</v>
      </c>
      <c r="R57">
        <v>1</v>
      </c>
      <c r="S57" s="6">
        <v>0</v>
      </c>
      <c r="T57">
        <v>0</v>
      </c>
      <c r="U57" s="6">
        <v>0</v>
      </c>
      <c r="V57">
        <v>1</v>
      </c>
      <c r="W57" s="6">
        <v>0</v>
      </c>
      <c r="X57">
        <v>1</v>
      </c>
      <c r="Y57" s="3">
        <v>0</v>
      </c>
      <c r="Z57">
        <v>1</v>
      </c>
      <c r="AA57" s="6">
        <v>0</v>
      </c>
      <c r="AB57">
        <v>1</v>
      </c>
      <c r="AC57" s="6">
        <v>0</v>
      </c>
      <c r="AD57">
        <v>1</v>
      </c>
      <c r="AE57" s="6">
        <v>0</v>
      </c>
      <c r="AF57">
        <v>1</v>
      </c>
      <c r="AG57" s="3">
        <v>0</v>
      </c>
      <c r="AH57">
        <v>1</v>
      </c>
      <c r="AI57" s="6">
        <v>0</v>
      </c>
      <c r="AJ57">
        <v>1</v>
      </c>
      <c r="AK57" s="6">
        <v>0</v>
      </c>
      <c r="AL57">
        <v>1</v>
      </c>
      <c r="AM57" s="6">
        <v>0</v>
      </c>
      <c r="AN57">
        <v>1</v>
      </c>
      <c r="AO57" s="6">
        <v>0</v>
      </c>
      <c r="AP57">
        <v>1</v>
      </c>
      <c r="AQ57" s="3">
        <v>0</v>
      </c>
      <c r="AR57">
        <v>11</v>
      </c>
      <c r="AS57">
        <v>3</v>
      </c>
      <c r="AT57">
        <v>5</v>
      </c>
      <c r="AU57">
        <v>32</v>
      </c>
      <c r="AV57" s="6">
        <v>1</v>
      </c>
      <c r="AW57">
        <v>71</v>
      </c>
      <c r="AX57" s="3">
        <v>84</v>
      </c>
      <c r="AZ57">
        <f t="shared" si="36"/>
        <v>0</v>
      </c>
      <c r="BA57">
        <f t="shared" si="37"/>
        <v>0</v>
      </c>
      <c r="BB57" s="6">
        <f t="shared" si="38"/>
        <v>1</v>
      </c>
      <c r="BD57" s="11">
        <f t="shared" si="39"/>
        <v>1</v>
      </c>
      <c r="BE57" s="12">
        <f t="shared" si="39"/>
        <v>0</v>
      </c>
      <c r="BF57" s="11">
        <f t="shared" si="40"/>
        <v>1</v>
      </c>
      <c r="BG57" s="12">
        <f t="shared" si="40"/>
        <v>0</v>
      </c>
      <c r="BH57" s="11">
        <f t="shared" si="41"/>
        <v>1</v>
      </c>
      <c r="BI57" s="12">
        <f t="shared" si="41"/>
        <v>0</v>
      </c>
      <c r="BJ57" s="24">
        <f t="shared" si="42"/>
        <v>0.75</v>
      </c>
      <c r="BK57" s="25">
        <f t="shared" si="42"/>
        <v>0</v>
      </c>
      <c r="BL57" s="24">
        <f t="shared" si="43"/>
        <v>1</v>
      </c>
      <c r="BM57" s="24">
        <f t="shared" si="43"/>
        <v>0</v>
      </c>
      <c r="BN57" s="25">
        <f t="shared" si="44"/>
        <v>0.4375</v>
      </c>
      <c r="BQ57" s="11">
        <f t="shared" si="45"/>
        <v>4</v>
      </c>
      <c r="BR57" s="12">
        <f t="shared" si="45"/>
        <v>0</v>
      </c>
      <c r="BS57" s="11">
        <f t="shared" si="46"/>
        <v>5</v>
      </c>
      <c r="BT57" s="12">
        <f t="shared" si="46"/>
        <v>0</v>
      </c>
      <c r="BU57" s="11">
        <f t="shared" si="47"/>
        <v>4</v>
      </c>
      <c r="BV57" s="12">
        <f t="shared" si="47"/>
        <v>0</v>
      </c>
      <c r="BW57" s="11">
        <f t="shared" si="48"/>
        <v>3</v>
      </c>
      <c r="BX57" s="12">
        <f t="shared" si="48"/>
        <v>0</v>
      </c>
      <c r="BY57" s="11">
        <f t="shared" si="49"/>
        <v>13</v>
      </c>
      <c r="BZ57" s="11">
        <f t="shared" si="49"/>
        <v>0</v>
      </c>
      <c r="CA57"/>
      <c r="CB57" t="s">
        <v>378</v>
      </c>
      <c r="CC57" s="130">
        <v>7.9487179487179496E-2</v>
      </c>
      <c r="CH57" t="s">
        <v>380</v>
      </c>
      <c r="CI57" s="130">
        <v>0.49840000000000001</v>
      </c>
      <c r="CO57" t="s">
        <v>380</v>
      </c>
      <c r="CP57" s="130">
        <v>0.43959999999999999</v>
      </c>
    </row>
    <row r="58" spans="1:109" x14ac:dyDescent="0.25">
      <c r="A58" t="s">
        <v>220</v>
      </c>
      <c r="B58" t="s">
        <v>56</v>
      </c>
      <c r="C58" s="5">
        <v>2</v>
      </c>
      <c r="D58">
        <v>0</v>
      </c>
      <c r="E58" s="6">
        <v>0</v>
      </c>
      <c r="F58">
        <v>0</v>
      </c>
      <c r="G58" s="6">
        <v>0</v>
      </c>
      <c r="H58">
        <v>0</v>
      </c>
      <c r="I58" s="3">
        <v>0</v>
      </c>
      <c r="J58">
        <v>1</v>
      </c>
      <c r="K58" s="6">
        <v>1</v>
      </c>
      <c r="L58">
        <v>1</v>
      </c>
      <c r="M58" s="6">
        <v>0</v>
      </c>
      <c r="N58">
        <v>1</v>
      </c>
      <c r="O58" s="6">
        <v>0</v>
      </c>
      <c r="P58">
        <v>1</v>
      </c>
      <c r="Q58" s="3">
        <v>0</v>
      </c>
      <c r="R58">
        <v>1</v>
      </c>
      <c r="S58" s="6">
        <v>0</v>
      </c>
      <c r="T58">
        <v>0</v>
      </c>
      <c r="U58" s="6">
        <v>0</v>
      </c>
      <c r="V58">
        <v>1</v>
      </c>
      <c r="W58" s="6">
        <v>0</v>
      </c>
      <c r="X58">
        <v>1</v>
      </c>
      <c r="Y58" s="3">
        <v>0</v>
      </c>
      <c r="Z58">
        <v>1</v>
      </c>
      <c r="AA58" s="6">
        <v>0</v>
      </c>
      <c r="AB58">
        <v>1</v>
      </c>
      <c r="AC58" s="6">
        <v>0</v>
      </c>
      <c r="AD58">
        <v>1</v>
      </c>
      <c r="AE58" s="6">
        <v>0</v>
      </c>
      <c r="AF58">
        <v>1</v>
      </c>
      <c r="AG58" s="3">
        <v>0</v>
      </c>
      <c r="AH58">
        <v>1</v>
      </c>
      <c r="AI58" s="6">
        <v>0</v>
      </c>
      <c r="AJ58">
        <v>1</v>
      </c>
      <c r="AK58" s="6">
        <v>0</v>
      </c>
      <c r="AL58">
        <v>1</v>
      </c>
      <c r="AM58" s="6">
        <v>1</v>
      </c>
      <c r="AN58">
        <v>1</v>
      </c>
      <c r="AO58" s="6">
        <v>0</v>
      </c>
      <c r="AP58">
        <v>1</v>
      </c>
      <c r="AQ58" s="3">
        <v>0</v>
      </c>
      <c r="AR58">
        <v>11</v>
      </c>
      <c r="AS58">
        <v>4</v>
      </c>
      <c r="AT58">
        <v>3</v>
      </c>
      <c r="AU58">
        <v>25</v>
      </c>
      <c r="AV58" s="6">
        <v>2</v>
      </c>
      <c r="AW58">
        <v>73</v>
      </c>
      <c r="AX58" s="3">
        <v>614</v>
      </c>
      <c r="AZ58">
        <f t="shared" si="36"/>
        <v>0</v>
      </c>
      <c r="BA58">
        <f t="shared" si="37"/>
        <v>0</v>
      </c>
      <c r="BB58" s="6">
        <f t="shared" si="38"/>
        <v>0</v>
      </c>
      <c r="BD58" s="11">
        <f t="shared" si="39"/>
        <v>1</v>
      </c>
      <c r="BE58" s="12">
        <f t="shared" si="39"/>
        <v>0.25</v>
      </c>
      <c r="BF58" s="11">
        <f t="shared" si="40"/>
        <v>1</v>
      </c>
      <c r="BG58" s="12">
        <f t="shared" si="40"/>
        <v>0.2</v>
      </c>
      <c r="BH58" s="11">
        <f t="shared" si="41"/>
        <v>1</v>
      </c>
      <c r="BI58" s="12">
        <f t="shared" si="41"/>
        <v>0</v>
      </c>
      <c r="BJ58" s="24">
        <f t="shared" si="42"/>
        <v>0.75</v>
      </c>
      <c r="BK58" s="25">
        <f t="shared" si="42"/>
        <v>0</v>
      </c>
      <c r="BL58" s="24">
        <f t="shared" si="43"/>
        <v>1</v>
      </c>
      <c r="BM58" s="24">
        <f t="shared" si="43"/>
        <v>0.15384615384615385</v>
      </c>
      <c r="BN58" s="25">
        <f t="shared" si="44"/>
        <v>0.47596153846153844</v>
      </c>
      <c r="BQ58" s="11">
        <f t="shared" si="45"/>
        <v>4</v>
      </c>
      <c r="BR58" s="12">
        <f t="shared" si="45"/>
        <v>1</v>
      </c>
      <c r="BS58" s="11">
        <f t="shared" si="46"/>
        <v>5</v>
      </c>
      <c r="BT58" s="12">
        <f t="shared" si="46"/>
        <v>1</v>
      </c>
      <c r="BU58" s="11">
        <f t="shared" si="47"/>
        <v>4</v>
      </c>
      <c r="BV58" s="12">
        <f t="shared" si="47"/>
        <v>0</v>
      </c>
      <c r="BW58" s="11">
        <f t="shared" si="48"/>
        <v>3</v>
      </c>
      <c r="BX58" s="12">
        <f t="shared" si="48"/>
        <v>0</v>
      </c>
      <c r="BY58" s="11">
        <f t="shared" si="49"/>
        <v>13</v>
      </c>
      <c r="BZ58" s="11">
        <f t="shared" si="49"/>
        <v>2</v>
      </c>
      <c r="CA58"/>
      <c r="CB58" t="s">
        <v>379</v>
      </c>
      <c r="CC58" s="130">
        <v>0.48330000000000001</v>
      </c>
      <c r="CH58" t="s">
        <v>381</v>
      </c>
      <c r="CI58" s="131">
        <v>0.97350000000000003</v>
      </c>
      <c r="CO58" t="s">
        <v>381</v>
      </c>
      <c r="CP58" s="131">
        <v>0.94650000000000001</v>
      </c>
    </row>
    <row r="59" spans="1:109" x14ac:dyDescent="0.25">
      <c r="A59" t="s">
        <v>221</v>
      </c>
      <c r="B59" t="s">
        <v>56</v>
      </c>
      <c r="C59" s="5">
        <v>2</v>
      </c>
      <c r="D59">
        <v>0</v>
      </c>
      <c r="E59" s="6">
        <v>0</v>
      </c>
      <c r="F59">
        <v>1</v>
      </c>
      <c r="G59" s="6">
        <v>0</v>
      </c>
      <c r="H59">
        <v>1</v>
      </c>
      <c r="I59" s="3">
        <v>0</v>
      </c>
      <c r="J59">
        <v>0</v>
      </c>
      <c r="K59" s="6">
        <v>0</v>
      </c>
      <c r="L59">
        <v>0</v>
      </c>
      <c r="M59" s="6">
        <v>0</v>
      </c>
      <c r="N59">
        <v>1</v>
      </c>
      <c r="O59" s="6">
        <v>0</v>
      </c>
      <c r="P59">
        <v>0</v>
      </c>
      <c r="Q59" s="3">
        <v>0</v>
      </c>
      <c r="R59">
        <v>1</v>
      </c>
      <c r="S59" s="6">
        <v>0</v>
      </c>
      <c r="T59">
        <v>1</v>
      </c>
      <c r="U59" s="6">
        <v>0</v>
      </c>
      <c r="V59">
        <v>1</v>
      </c>
      <c r="W59" s="6">
        <v>0</v>
      </c>
      <c r="X59">
        <v>0</v>
      </c>
      <c r="Y59" s="3">
        <v>0</v>
      </c>
      <c r="Z59">
        <v>0</v>
      </c>
      <c r="AA59" s="6">
        <v>0</v>
      </c>
      <c r="AB59">
        <v>0</v>
      </c>
      <c r="AC59" s="6">
        <v>0</v>
      </c>
      <c r="AD59">
        <v>0</v>
      </c>
      <c r="AE59" s="6">
        <v>0</v>
      </c>
      <c r="AF59">
        <v>0</v>
      </c>
      <c r="AG59" s="3">
        <v>0</v>
      </c>
      <c r="AH59">
        <v>1</v>
      </c>
      <c r="AI59" s="6">
        <v>0</v>
      </c>
      <c r="AJ59">
        <v>1</v>
      </c>
      <c r="AK59" s="6">
        <v>0</v>
      </c>
      <c r="AL59">
        <v>0</v>
      </c>
      <c r="AM59" s="6">
        <v>1</v>
      </c>
      <c r="AN59">
        <v>1</v>
      </c>
      <c r="AO59" s="6">
        <v>0</v>
      </c>
      <c r="AP59">
        <v>0</v>
      </c>
      <c r="AQ59" s="3">
        <v>0</v>
      </c>
      <c r="AR59">
        <v>11</v>
      </c>
      <c r="AS59">
        <v>4</v>
      </c>
      <c r="AT59">
        <v>2</v>
      </c>
      <c r="AU59">
        <v>22</v>
      </c>
      <c r="AV59" s="6">
        <v>1</v>
      </c>
      <c r="AW59">
        <v>74</v>
      </c>
      <c r="AX59" s="3">
        <v>569</v>
      </c>
      <c r="AZ59">
        <f t="shared" si="36"/>
        <v>0</v>
      </c>
      <c r="BA59">
        <f t="shared" si="37"/>
        <v>1</v>
      </c>
      <c r="BB59" s="6">
        <f t="shared" si="38"/>
        <v>1</v>
      </c>
      <c r="BD59" s="11">
        <f t="shared" si="39"/>
        <v>0.25</v>
      </c>
      <c r="BE59" s="12">
        <f t="shared" si="39"/>
        <v>0</v>
      </c>
      <c r="BF59" s="11">
        <f t="shared" si="40"/>
        <v>0.6</v>
      </c>
      <c r="BG59" s="12">
        <f t="shared" si="40"/>
        <v>0.2</v>
      </c>
      <c r="BH59" s="11">
        <f t="shared" si="41"/>
        <v>0</v>
      </c>
      <c r="BI59" s="12">
        <f t="shared" si="41"/>
        <v>0</v>
      </c>
      <c r="BJ59" s="24">
        <f t="shared" si="42"/>
        <v>0.75</v>
      </c>
      <c r="BK59" s="25">
        <f t="shared" si="42"/>
        <v>0</v>
      </c>
      <c r="BL59" s="24">
        <f t="shared" si="43"/>
        <v>0.30769230769230771</v>
      </c>
      <c r="BM59" s="24">
        <f t="shared" si="43"/>
        <v>7.6923076923076927E-2</v>
      </c>
      <c r="BN59" s="25">
        <f t="shared" si="44"/>
        <v>0.28365384615384615</v>
      </c>
      <c r="BQ59" s="11">
        <f t="shared" si="45"/>
        <v>1</v>
      </c>
      <c r="BR59" s="12">
        <f t="shared" si="45"/>
        <v>0</v>
      </c>
      <c r="BS59" s="11">
        <f t="shared" si="46"/>
        <v>3</v>
      </c>
      <c r="BT59" s="12">
        <f t="shared" si="46"/>
        <v>1</v>
      </c>
      <c r="BU59" s="11">
        <f t="shared" si="47"/>
        <v>0</v>
      </c>
      <c r="BV59" s="12">
        <f t="shared" si="47"/>
        <v>0</v>
      </c>
      <c r="BW59" s="11">
        <f t="shared" si="48"/>
        <v>3</v>
      </c>
      <c r="BX59" s="12">
        <f t="shared" si="48"/>
        <v>0</v>
      </c>
      <c r="BY59" s="11">
        <f t="shared" si="49"/>
        <v>4</v>
      </c>
      <c r="BZ59" s="11">
        <f t="shared" si="49"/>
        <v>1</v>
      </c>
      <c r="CA59"/>
      <c r="CB59" t="s">
        <v>380</v>
      </c>
      <c r="CC59" s="130">
        <v>0.4491</v>
      </c>
    </row>
    <row r="60" spans="1:109" x14ac:dyDescent="0.25">
      <c r="A60" t="s">
        <v>222</v>
      </c>
      <c r="B60" t="s">
        <v>56</v>
      </c>
      <c r="C60" s="5">
        <v>2</v>
      </c>
      <c r="D60">
        <v>0</v>
      </c>
      <c r="E60" s="6">
        <v>0</v>
      </c>
      <c r="F60">
        <v>0</v>
      </c>
      <c r="G60" s="6">
        <v>0</v>
      </c>
      <c r="H60">
        <v>1</v>
      </c>
      <c r="I60" s="3">
        <v>0</v>
      </c>
      <c r="J60">
        <v>0</v>
      </c>
      <c r="K60" s="6">
        <v>0</v>
      </c>
      <c r="L60">
        <v>0</v>
      </c>
      <c r="M60" s="6">
        <v>0</v>
      </c>
      <c r="N60">
        <v>1</v>
      </c>
      <c r="O60" s="6">
        <v>0</v>
      </c>
      <c r="P60">
        <v>1</v>
      </c>
      <c r="Q60" s="3">
        <v>0</v>
      </c>
      <c r="R60">
        <v>1</v>
      </c>
      <c r="S60" s="6">
        <v>0</v>
      </c>
      <c r="T60">
        <v>1</v>
      </c>
      <c r="U60" s="6">
        <v>0</v>
      </c>
      <c r="V60">
        <v>0</v>
      </c>
      <c r="W60" s="6">
        <v>0</v>
      </c>
      <c r="X60">
        <v>0</v>
      </c>
      <c r="Y60" s="3">
        <v>0</v>
      </c>
      <c r="Z60">
        <v>1</v>
      </c>
      <c r="AA60" s="6">
        <v>0</v>
      </c>
      <c r="AB60">
        <v>0</v>
      </c>
      <c r="AC60" s="6">
        <v>0</v>
      </c>
      <c r="AD60">
        <v>0</v>
      </c>
      <c r="AE60" s="6">
        <v>0</v>
      </c>
      <c r="AF60">
        <v>0</v>
      </c>
      <c r="AG60" s="3">
        <v>0</v>
      </c>
      <c r="AH60">
        <v>0</v>
      </c>
      <c r="AI60" s="6">
        <v>0</v>
      </c>
      <c r="AJ60">
        <v>1</v>
      </c>
      <c r="AK60" s="6">
        <v>0</v>
      </c>
      <c r="AL60">
        <v>0</v>
      </c>
      <c r="AM60" s="6">
        <v>0</v>
      </c>
      <c r="AN60">
        <v>0</v>
      </c>
      <c r="AO60" s="6">
        <v>0</v>
      </c>
      <c r="AP60">
        <v>0</v>
      </c>
      <c r="AQ60" s="3">
        <v>0</v>
      </c>
      <c r="AR60">
        <v>11</v>
      </c>
      <c r="AS60">
        <v>4</v>
      </c>
      <c r="AT60">
        <v>2</v>
      </c>
      <c r="AU60">
        <v>41</v>
      </c>
      <c r="AV60" s="6">
        <v>1</v>
      </c>
      <c r="AW60">
        <v>76</v>
      </c>
      <c r="AX60" s="3">
        <v>530</v>
      </c>
      <c r="AZ60">
        <f t="shared" si="36"/>
        <v>0</v>
      </c>
      <c r="BA60">
        <f t="shared" si="37"/>
        <v>0</v>
      </c>
      <c r="BB60" s="6">
        <f t="shared" si="38"/>
        <v>1</v>
      </c>
      <c r="BD60" s="11">
        <f t="shared" ref="BD60:BE73" si="54">AVERAGE(J60, L60, N60, P60)</f>
        <v>0.5</v>
      </c>
      <c r="BE60" s="12">
        <f t="shared" si="54"/>
        <v>0</v>
      </c>
      <c r="BF60" s="11">
        <f t="shared" ref="BF60:BG73" si="55">AVERAGE(AH60, AJ60, AL60, AN60, AP60)</f>
        <v>0.2</v>
      </c>
      <c r="BG60" s="12">
        <f t="shared" si="55"/>
        <v>0</v>
      </c>
      <c r="BH60" s="11">
        <f t="shared" ref="BH60:BI73" si="56">AVERAGE(Z60, AB60, AD60, AF60)</f>
        <v>0.25</v>
      </c>
      <c r="BI60" s="12">
        <f t="shared" si="56"/>
        <v>0</v>
      </c>
      <c r="BJ60" s="24">
        <f t="shared" ref="BJ60:BK73" si="57">AVERAGE(R60, T60, V60, X60)</f>
        <v>0.5</v>
      </c>
      <c r="BK60" s="25">
        <f t="shared" si="57"/>
        <v>0</v>
      </c>
      <c r="BL60" s="24">
        <f t="shared" ref="BL60:BM73" si="58">AVERAGE(J60, L60, N60, P60, Z60, AB60, AD60, AF60, AH60, AJ60, AL60, AN60, AP60)</f>
        <v>0.30769230769230771</v>
      </c>
      <c r="BM60" s="24">
        <f t="shared" si="58"/>
        <v>0</v>
      </c>
      <c r="BN60" s="25">
        <f t="shared" si="44"/>
        <v>0.20192307692307693</v>
      </c>
      <c r="BQ60" s="11">
        <f t="shared" ref="BQ60:BR73" si="59">SUM(J60, L60, N60, P60)</f>
        <v>2</v>
      </c>
      <c r="BR60" s="12">
        <f t="shared" si="59"/>
        <v>0</v>
      </c>
      <c r="BS60" s="11">
        <f t="shared" ref="BS60:BT73" si="60">SUM(AH60, AJ60, AL60, AN60, AP60)</f>
        <v>1</v>
      </c>
      <c r="BT60" s="12">
        <f t="shared" si="60"/>
        <v>0</v>
      </c>
      <c r="BU60" s="11">
        <f t="shared" ref="BU60:BV73" si="61">SUM(Z60, AB60, AD60, AF60)</f>
        <v>1</v>
      </c>
      <c r="BV60" s="12">
        <f t="shared" si="61"/>
        <v>0</v>
      </c>
      <c r="BW60" s="11">
        <f t="shared" ref="BW60:BX73" si="62">SUM(R60, T60, V60, X60)</f>
        <v>2</v>
      </c>
      <c r="BX60" s="12">
        <f t="shared" si="62"/>
        <v>0</v>
      </c>
      <c r="BY60" s="11">
        <f t="shared" ref="BY60:BZ73" si="63">SUM(J60, L60, N60, P60, Z60, AB60, AD60, AF60, AH60, AJ60, AL60, AN60, AP60)</f>
        <v>4</v>
      </c>
      <c r="BZ60" s="11">
        <f t="shared" si="63"/>
        <v>0</v>
      </c>
      <c r="CA60"/>
      <c r="CB60" t="s">
        <v>381</v>
      </c>
      <c r="CC60" s="131">
        <v>0.93240000000000001</v>
      </c>
      <c r="CH60" t="s">
        <v>382</v>
      </c>
      <c r="CO60" t="s">
        <v>382</v>
      </c>
    </row>
    <row r="61" spans="1:109" x14ac:dyDescent="0.25">
      <c r="A61" t="s">
        <v>223</v>
      </c>
      <c r="B61" t="s">
        <v>56</v>
      </c>
      <c r="C61" s="5">
        <v>2</v>
      </c>
      <c r="D61">
        <v>0</v>
      </c>
      <c r="E61" s="6">
        <v>0</v>
      </c>
      <c r="F61">
        <v>0</v>
      </c>
      <c r="G61" s="6">
        <v>0</v>
      </c>
      <c r="H61">
        <v>1</v>
      </c>
      <c r="I61" s="3">
        <v>1</v>
      </c>
      <c r="J61">
        <v>1</v>
      </c>
      <c r="K61" s="6">
        <v>0</v>
      </c>
      <c r="L61">
        <v>1</v>
      </c>
      <c r="M61" s="6">
        <v>0</v>
      </c>
      <c r="N61">
        <v>1</v>
      </c>
      <c r="O61" s="6">
        <v>0</v>
      </c>
      <c r="P61">
        <v>1</v>
      </c>
      <c r="Q61" s="3">
        <v>0</v>
      </c>
      <c r="R61">
        <v>1</v>
      </c>
      <c r="S61" s="6">
        <v>0</v>
      </c>
      <c r="T61">
        <v>1</v>
      </c>
      <c r="U61" s="6">
        <v>1</v>
      </c>
      <c r="V61">
        <v>1</v>
      </c>
      <c r="W61" s="6">
        <v>0</v>
      </c>
      <c r="X61">
        <v>1</v>
      </c>
      <c r="Y61" s="3">
        <v>0</v>
      </c>
      <c r="Z61">
        <v>0</v>
      </c>
      <c r="AA61" s="6">
        <v>0</v>
      </c>
      <c r="AB61">
        <v>1</v>
      </c>
      <c r="AC61" s="6">
        <v>0</v>
      </c>
      <c r="AD61">
        <v>1</v>
      </c>
      <c r="AE61" s="6">
        <v>0</v>
      </c>
      <c r="AF61">
        <v>1</v>
      </c>
      <c r="AG61" s="3">
        <v>0</v>
      </c>
      <c r="AH61">
        <v>1</v>
      </c>
      <c r="AI61" s="6">
        <v>0</v>
      </c>
      <c r="AJ61">
        <v>1</v>
      </c>
      <c r="AK61" s="6">
        <v>0</v>
      </c>
      <c r="AL61">
        <v>1</v>
      </c>
      <c r="AM61" s="6">
        <v>0</v>
      </c>
      <c r="AN61">
        <v>1</v>
      </c>
      <c r="AO61" s="6">
        <v>0</v>
      </c>
      <c r="AP61">
        <v>0</v>
      </c>
      <c r="AQ61" s="3">
        <v>0</v>
      </c>
      <c r="AR61">
        <v>11</v>
      </c>
      <c r="AS61">
        <v>3</v>
      </c>
      <c r="AT61">
        <v>2</v>
      </c>
      <c r="AU61">
        <v>32</v>
      </c>
      <c r="AV61" s="6">
        <v>1</v>
      </c>
      <c r="AW61">
        <v>83</v>
      </c>
      <c r="AX61" s="3">
        <v>549</v>
      </c>
      <c r="AZ61">
        <f t="shared" si="36"/>
        <v>0</v>
      </c>
      <c r="BA61">
        <f t="shared" si="37"/>
        <v>0</v>
      </c>
      <c r="BB61" s="6">
        <f t="shared" si="38"/>
        <v>1</v>
      </c>
      <c r="BD61" s="11">
        <f t="shared" si="54"/>
        <v>1</v>
      </c>
      <c r="BE61" s="12">
        <f t="shared" si="54"/>
        <v>0</v>
      </c>
      <c r="BF61" s="11">
        <f t="shared" si="55"/>
        <v>0.8</v>
      </c>
      <c r="BG61" s="12">
        <f t="shared" si="55"/>
        <v>0</v>
      </c>
      <c r="BH61" s="11">
        <f t="shared" si="56"/>
        <v>0.75</v>
      </c>
      <c r="BI61" s="12">
        <f t="shared" si="56"/>
        <v>0</v>
      </c>
      <c r="BJ61" s="24">
        <f t="shared" si="57"/>
        <v>1</v>
      </c>
      <c r="BK61" s="25">
        <f t="shared" si="57"/>
        <v>0.25</v>
      </c>
      <c r="BL61" s="24">
        <f t="shared" si="58"/>
        <v>0.84615384615384615</v>
      </c>
      <c r="BM61" s="24">
        <f t="shared" si="58"/>
        <v>0</v>
      </c>
      <c r="BN61" s="25">
        <f t="shared" si="44"/>
        <v>0.52403846153846156</v>
      </c>
      <c r="BQ61" s="11">
        <f t="shared" si="59"/>
        <v>4</v>
      </c>
      <c r="BR61" s="12">
        <f t="shared" si="59"/>
        <v>0</v>
      </c>
      <c r="BS61" s="11">
        <f t="shared" si="60"/>
        <v>4</v>
      </c>
      <c r="BT61" s="12">
        <f t="shared" si="60"/>
        <v>0</v>
      </c>
      <c r="BU61" s="11">
        <f t="shared" si="61"/>
        <v>3</v>
      </c>
      <c r="BV61" s="12">
        <f t="shared" si="61"/>
        <v>0</v>
      </c>
      <c r="BW61" s="11">
        <f t="shared" si="62"/>
        <v>4</v>
      </c>
      <c r="BX61" s="12">
        <f t="shared" si="62"/>
        <v>1</v>
      </c>
      <c r="BY61" s="11">
        <f t="shared" si="63"/>
        <v>11</v>
      </c>
      <c r="BZ61" s="11">
        <f t="shared" si="63"/>
        <v>0</v>
      </c>
      <c r="CA61"/>
    </row>
    <row r="62" spans="1:109" x14ac:dyDescent="0.25">
      <c r="A62" t="s">
        <v>239</v>
      </c>
      <c r="B62" t="s">
        <v>56</v>
      </c>
      <c r="C62" s="5">
        <v>2</v>
      </c>
      <c r="D62">
        <v>0</v>
      </c>
      <c r="E62" s="6">
        <v>0</v>
      </c>
      <c r="F62">
        <v>0</v>
      </c>
      <c r="G62" s="6">
        <v>0</v>
      </c>
      <c r="H62">
        <v>0</v>
      </c>
      <c r="I62" s="3">
        <v>0</v>
      </c>
      <c r="J62">
        <v>1</v>
      </c>
      <c r="K62" s="6">
        <v>0</v>
      </c>
      <c r="L62">
        <v>1</v>
      </c>
      <c r="M62" s="6">
        <v>0</v>
      </c>
      <c r="N62">
        <v>1</v>
      </c>
      <c r="O62" s="6">
        <v>0</v>
      </c>
      <c r="P62">
        <v>1</v>
      </c>
      <c r="Q62" s="3">
        <v>0</v>
      </c>
      <c r="R62">
        <v>0</v>
      </c>
      <c r="S62" s="6">
        <v>0</v>
      </c>
      <c r="T62">
        <v>1</v>
      </c>
      <c r="U62" s="6">
        <v>0</v>
      </c>
      <c r="V62">
        <v>1</v>
      </c>
      <c r="W62" s="6">
        <v>0</v>
      </c>
      <c r="X62">
        <v>0</v>
      </c>
      <c r="Y62" s="3">
        <v>0</v>
      </c>
      <c r="Z62">
        <v>1</v>
      </c>
      <c r="AA62" s="6">
        <v>0</v>
      </c>
      <c r="AB62">
        <v>0</v>
      </c>
      <c r="AC62" s="6">
        <v>0</v>
      </c>
      <c r="AD62">
        <v>1</v>
      </c>
      <c r="AE62" s="6">
        <v>0</v>
      </c>
      <c r="AF62">
        <v>1</v>
      </c>
      <c r="AG62" s="3">
        <v>0</v>
      </c>
      <c r="AH62">
        <v>1</v>
      </c>
      <c r="AI62" s="6">
        <v>0</v>
      </c>
      <c r="AJ62">
        <v>1</v>
      </c>
      <c r="AK62" s="6">
        <v>0</v>
      </c>
      <c r="AL62">
        <v>1</v>
      </c>
      <c r="AM62" s="6">
        <v>0</v>
      </c>
      <c r="AN62">
        <v>1</v>
      </c>
      <c r="AO62" s="6">
        <v>0</v>
      </c>
      <c r="AP62">
        <v>1</v>
      </c>
      <c r="AQ62" s="3">
        <v>0</v>
      </c>
      <c r="AR62">
        <v>11</v>
      </c>
      <c r="AS62">
        <v>3</v>
      </c>
      <c r="AT62">
        <v>3</v>
      </c>
      <c r="AU62">
        <v>25</v>
      </c>
      <c r="AV62" s="6">
        <v>1</v>
      </c>
      <c r="AW62">
        <v>54</v>
      </c>
      <c r="AX62" s="3">
        <v>408</v>
      </c>
      <c r="AZ62">
        <f t="shared" si="36"/>
        <v>0</v>
      </c>
      <c r="BA62">
        <f t="shared" si="37"/>
        <v>0</v>
      </c>
      <c r="BB62" s="6">
        <f t="shared" si="38"/>
        <v>0</v>
      </c>
      <c r="BD62" s="11">
        <f t="shared" si="54"/>
        <v>1</v>
      </c>
      <c r="BE62" s="12">
        <f t="shared" si="54"/>
        <v>0</v>
      </c>
      <c r="BF62" s="11">
        <f t="shared" si="55"/>
        <v>1</v>
      </c>
      <c r="BG62" s="12">
        <f t="shared" si="55"/>
        <v>0</v>
      </c>
      <c r="BH62" s="11">
        <f t="shared" si="56"/>
        <v>0.75</v>
      </c>
      <c r="BI62" s="12">
        <f t="shared" si="56"/>
        <v>0</v>
      </c>
      <c r="BJ62" s="24">
        <f t="shared" si="57"/>
        <v>0.5</v>
      </c>
      <c r="BK62" s="25">
        <f t="shared" si="57"/>
        <v>0</v>
      </c>
      <c r="BL62" s="24">
        <f t="shared" si="58"/>
        <v>0.92307692307692313</v>
      </c>
      <c r="BM62" s="24">
        <f t="shared" si="58"/>
        <v>0</v>
      </c>
      <c r="BN62" s="25">
        <f t="shared" si="44"/>
        <v>0.35576923076923078</v>
      </c>
      <c r="BQ62" s="11">
        <f t="shared" si="59"/>
        <v>4</v>
      </c>
      <c r="BR62" s="12">
        <f t="shared" si="59"/>
        <v>0</v>
      </c>
      <c r="BS62" s="11">
        <f t="shared" si="60"/>
        <v>5</v>
      </c>
      <c r="BT62" s="12">
        <f t="shared" si="60"/>
        <v>0</v>
      </c>
      <c r="BU62" s="11">
        <f t="shared" si="61"/>
        <v>3</v>
      </c>
      <c r="BV62" s="12">
        <f t="shared" si="61"/>
        <v>0</v>
      </c>
      <c r="BW62" s="11">
        <f t="shared" si="62"/>
        <v>2</v>
      </c>
      <c r="BX62" s="12">
        <f t="shared" si="62"/>
        <v>0</v>
      </c>
      <c r="BY62" s="11">
        <f t="shared" si="63"/>
        <v>12</v>
      </c>
      <c r="BZ62" s="11">
        <f t="shared" si="63"/>
        <v>0</v>
      </c>
      <c r="CA62"/>
      <c r="CB62" t="s">
        <v>382</v>
      </c>
      <c r="CH62" t="s">
        <v>383</v>
      </c>
      <c r="CI62" s="129">
        <v>0.76618333333333832</v>
      </c>
      <c r="CO62" t="s">
        <v>383</v>
      </c>
      <c r="CP62" s="129">
        <v>5.6160769230770055E-2</v>
      </c>
    </row>
    <row r="63" spans="1:109" x14ac:dyDescent="0.25">
      <c r="A63" t="s">
        <v>240</v>
      </c>
      <c r="B63" t="s">
        <v>56</v>
      </c>
      <c r="C63" s="5">
        <v>2</v>
      </c>
      <c r="D63">
        <v>0</v>
      </c>
      <c r="E63" s="6">
        <v>0</v>
      </c>
      <c r="F63">
        <v>0</v>
      </c>
      <c r="G63" s="6">
        <v>0</v>
      </c>
      <c r="H63">
        <v>0</v>
      </c>
      <c r="I63" s="3">
        <v>0</v>
      </c>
      <c r="J63">
        <v>1</v>
      </c>
      <c r="K63" s="6">
        <v>0</v>
      </c>
      <c r="L63">
        <v>1</v>
      </c>
      <c r="M63" s="6">
        <v>0</v>
      </c>
      <c r="N63">
        <v>0</v>
      </c>
      <c r="O63" s="6">
        <v>0</v>
      </c>
      <c r="P63">
        <v>1</v>
      </c>
      <c r="Q63" s="3">
        <v>0</v>
      </c>
      <c r="R63">
        <v>0</v>
      </c>
      <c r="S63" s="6">
        <v>0</v>
      </c>
      <c r="T63">
        <v>0</v>
      </c>
      <c r="U63" s="6">
        <v>0</v>
      </c>
      <c r="V63">
        <v>0</v>
      </c>
      <c r="W63" s="6">
        <v>0</v>
      </c>
      <c r="X63">
        <v>0</v>
      </c>
      <c r="Y63" s="3">
        <v>0</v>
      </c>
      <c r="Z63">
        <v>0</v>
      </c>
      <c r="AA63" s="6">
        <v>0</v>
      </c>
      <c r="AB63">
        <v>0</v>
      </c>
      <c r="AC63" s="6">
        <v>0</v>
      </c>
      <c r="AD63">
        <v>1</v>
      </c>
      <c r="AE63" s="6">
        <v>0</v>
      </c>
      <c r="AF63">
        <v>1</v>
      </c>
      <c r="AG63" s="3">
        <v>0</v>
      </c>
      <c r="AH63">
        <v>1</v>
      </c>
      <c r="AI63" s="6">
        <v>0</v>
      </c>
      <c r="AJ63">
        <v>0</v>
      </c>
      <c r="AK63" s="6">
        <v>0</v>
      </c>
      <c r="AL63">
        <v>1</v>
      </c>
      <c r="AM63" s="6">
        <v>0</v>
      </c>
      <c r="AN63">
        <v>0</v>
      </c>
      <c r="AO63" s="6">
        <v>0</v>
      </c>
      <c r="AP63">
        <v>1</v>
      </c>
      <c r="AQ63" s="3">
        <v>0</v>
      </c>
      <c r="AR63">
        <v>11</v>
      </c>
      <c r="AS63">
        <v>3</v>
      </c>
      <c r="AT63">
        <v>2</v>
      </c>
      <c r="AU63">
        <v>22</v>
      </c>
      <c r="AV63" s="6">
        <v>1</v>
      </c>
      <c r="AW63">
        <v>86</v>
      </c>
      <c r="AX63" s="3">
        <v>292</v>
      </c>
      <c r="AZ63">
        <f t="shared" si="36"/>
        <v>0</v>
      </c>
      <c r="BA63">
        <f t="shared" si="37"/>
        <v>0</v>
      </c>
      <c r="BB63" s="6">
        <f t="shared" si="38"/>
        <v>0</v>
      </c>
      <c r="BD63" s="11">
        <f t="shared" si="54"/>
        <v>0.75</v>
      </c>
      <c r="BE63" s="12">
        <f t="shared" si="54"/>
        <v>0</v>
      </c>
      <c r="BF63" s="11">
        <f t="shared" si="55"/>
        <v>0.6</v>
      </c>
      <c r="BG63" s="12">
        <f t="shared" si="55"/>
        <v>0</v>
      </c>
      <c r="BH63" s="11">
        <f t="shared" si="56"/>
        <v>0.5</v>
      </c>
      <c r="BI63" s="12">
        <f t="shared" si="56"/>
        <v>0</v>
      </c>
      <c r="BJ63" s="24">
        <f t="shared" si="57"/>
        <v>0</v>
      </c>
      <c r="BK63" s="25">
        <f t="shared" si="57"/>
        <v>0</v>
      </c>
      <c r="BL63" s="24">
        <f t="shared" si="58"/>
        <v>0.61538461538461542</v>
      </c>
      <c r="BM63" s="24">
        <f t="shared" si="58"/>
        <v>0</v>
      </c>
      <c r="BN63" s="25">
        <f t="shared" si="44"/>
        <v>0.15384615384615385</v>
      </c>
      <c r="BQ63" s="11">
        <f t="shared" si="59"/>
        <v>3</v>
      </c>
      <c r="BR63" s="12">
        <f t="shared" si="59"/>
        <v>0</v>
      </c>
      <c r="BS63" s="11">
        <f t="shared" si="60"/>
        <v>3</v>
      </c>
      <c r="BT63" s="12">
        <f t="shared" si="60"/>
        <v>0</v>
      </c>
      <c r="BU63" s="11">
        <f t="shared" si="61"/>
        <v>2</v>
      </c>
      <c r="BV63" s="12">
        <f t="shared" si="61"/>
        <v>0</v>
      </c>
      <c r="BW63" s="11">
        <f t="shared" si="62"/>
        <v>0</v>
      </c>
      <c r="BX63" s="12">
        <f t="shared" si="62"/>
        <v>0</v>
      </c>
      <c r="BY63" s="11">
        <f t="shared" si="63"/>
        <v>8</v>
      </c>
      <c r="BZ63" s="11">
        <f t="shared" si="63"/>
        <v>0</v>
      </c>
      <c r="CA63" s="56"/>
      <c r="CH63" t="s">
        <v>384</v>
      </c>
      <c r="CI63" s="130">
        <v>3.4563468962827276E-2</v>
      </c>
      <c r="CO63" t="s">
        <v>384</v>
      </c>
      <c r="CP63" s="130">
        <v>1.8812898605009083E-2</v>
      </c>
    </row>
    <row r="64" spans="1:109" x14ac:dyDescent="0.25">
      <c r="A64" t="s">
        <v>241</v>
      </c>
      <c r="B64" t="s">
        <v>56</v>
      </c>
      <c r="C64" s="5">
        <v>2</v>
      </c>
      <c r="D64">
        <v>0</v>
      </c>
      <c r="E64" s="6">
        <v>0</v>
      </c>
      <c r="F64">
        <v>0</v>
      </c>
      <c r="G64" s="6">
        <v>0</v>
      </c>
      <c r="H64">
        <v>0</v>
      </c>
      <c r="I64" s="3">
        <v>0</v>
      </c>
      <c r="J64">
        <v>1</v>
      </c>
      <c r="K64" s="6">
        <v>0</v>
      </c>
      <c r="L64">
        <v>0</v>
      </c>
      <c r="M64" s="6">
        <v>0</v>
      </c>
      <c r="N64">
        <v>1</v>
      </c>
      <c r="O64" s="6">
        <v>0</v>
      </c>
      <c r="P64">
        <v>1</v>
      </c>
      <c r="Q64" s="3">
        <v>0</v>
      </c>
      <c r="R64">
        <v>0</v>
      </c>
      <c r="S64" s="6">
        <v>0</v>
      </c>
      <c r="T64">
        <v>1</v>
      </c>
      <c r="U64" s="6">
        <v>0</v>
      </c>
      <c r="V64">
        <v>0</v>
      </c>
      <c r="W64" s="6">
        <v>0</v>
      </c>
      <c r="X64">
        <v>1</v>
      </c>
      <c r="Y64" s="3">
        <v>0</v>
      </c>
      <c r="Z64">
        <v>1</v>
      </c>
      <c r="AA64" s="6">
        <v>0</v>
      </c>
      <c r="AB64">
        <v>1</v>
      </c>
      <c r="AC64" s="6">
        <v>0</v>
      </c>
      <c r="AD64">
        <v>1</v>
      </c>
      <c r="AE64" s="6">
        <v>0</v>
      </c>
      <c r="AF64">
        <v>0</v>
      </c>
      <c r="AG64" s="3">
        <v>0</v>
      </c>
      <c r="AH64">
        <v>1</v>
      </c>
      <c r="AI64" s="6">
        <v>0</v>
      </c>
      <c r="AJ64">
        <v>1</v>
      </c>
      <c r="AK64" s="6">
        <v>0</v>
      </c>
      <c r="AL64">
        <v>1</v>
      </c>
      <c r="AM64" s="6">
        <v>1</v>
      </c>
      <c r="AN64">
        <v>1</v>
      </c>
      <c r="AO64" s="6">
        <v>0</v>
      </c>
      <c r="AP64">
        <v>1</v>
      </c>
      <c r="AQ64" s="3">
        <v>0</v>
      </c>
      <c r="AR64">
        <v>11</v>
      </c>
      <c r="AS64">
        <v>4</v>
      </c>
      <c r="AT64">
        <v>3</v>
      </c>
      <c r="AU64">
        <v>23</v>
      </c>
      <c r="AV64" s="6">
        <v>2</v>
      </c>
      <c r="AW64">
        <v>100</v>
      </c>
      <c r="AX64" s="3">
        <v>614</v>
      </c>
      <c r="AZ64">
        <f t="shared" si="36"/>
        <v>0</v>
      </c>
      <c r="BA64">
        <f t="shared" si="37"/>
        <v>0</v>
      </c>
      <c r="BB64" s="6">
        <f t="shared" si="38"/>
        <v>0</v>
      </c>
      <c r="BD64" s="11">
        <f t="shared" si="54"/>
        <v>0.75</v>
      </c>
      <c r="BE64" s="12">
        <f t="shared" si="54"/>
        <v>0</v>
      </c>
      <c r="BF64" s="11">
        <f t="shared" si="55"/>
        <v>1</v>
      </c>
      <c r="BG64" s="12">
        <f t="shared" si="55"/>
        <v>0.2</v>
      </c>
      <c r="BH64" s="11">
        <f t="shared" si="56"/>
        <v>0.75</v>
      </c>
      <c r="BI64" s="12">
        <f t="shared" si="56"/>
        <v>0</v>
      </c>
      <c r="BJ64" s="24">
        <f t="shared" si="57"/>
        <v>0.5</v>
      </c>
      <c r="BK64" s="25">
        <f t="shared" si="57"/>
        <v>0</v>
      </c>
      <c r="BL64" s="24">
        <f t="shared" si="58"/>
        <v>0.84615384615384615</v>
      </c>
      <c r="BM64" s="24">
        <f t="shared" si="58"/>
        <v>7.6923076923076927E-2</v>
      </c>
      <c r="BN64" s="25">
        <f t="shared" si="44"/>
        <v>0.35576923076923078</v>
      </c>
      <c r="BQ64" s="11">
        <f t="shared" si="59"/>
        <v>3</v>
      </c>
      <c r="BR64" s="12">
        <f t="shared" si="59"/>
        <v>0</v>
      </c>
      <c r="BS64" s="11">
        <f t="shared" si="60"/>
        <v>5</v>
      </c>
      <c r="BT64" s="12">
        <f t="shared" si="60"/>
        <v>1</v>
      </c>
      <c r="BU64" s="11">
        <f t="shared" si="61"/>
        <v>3</v>
      </c>
      <c r="BV64" s="12">
        <f t="shared" si="61"/>
        <v>0</v>
      </c>
      <c r="BW64" s="11">
        <f t="shared" si="62"/>
        <v>2</v>
      </c>
      <c r="BX64" s="12">
        <f t="shared" si="62"/>
        <v>0</v>
      </c>
      <c r="BY64" s="11">
        <f t="shared" si="63"/>
        <v>11</v>
      </c>
      <c r="BZ64" s="11">
        <f t="shared" si="63"/>
        <v>1</v>
      </c>
      <c r="CA64" s="56"/>
      <c r="CB64" t="s">
        <v>383</v>
      </c>
      <c r="CC64" s="129">
        <v>7.9335384615386181E-2</v>
      </c>
      <c r="CH64" t="s">
        <v>385</v>
      </c>
      <c r="CI64" s="130">
        <v>0.69487179487179496</v>
      </c>
      <c r="CO64" t="s">
        <v>385</v>
      </c>
      <c r="CP64" s="130">
        <v>2.3076923076923075E-2</v>
      </c>
    </row>
    <row r="65" spans="1:94" x14ac:dyDescent="0.25">
      <c r="A65" t="s">
        <v>242</v>
      </c>
      <c r="B65" t="s">
        <v>56</v>
      </c>
      <c r="C65" s="5">
        <v>2</v>
      </c>
      <c r="D65">
        <v>0</v>
      </c>
      <c r="E65" s="6">
        <v>0</v>
      </c>
      <c r="F65">
        <v>0</v>
      </c>
      <c r="G65" s="6">
        <v>0</v>
      </c>
      <c r="H65">
        <v>0</v>
      </c>
      <c r="I65" s="3">
        <v>0</v>
      </c>
      <c r="J65">
        <v>1</v>
      </c>
      <c r="K65" s="6">
        <v>0</v>
      </c>
      <c r="L65">
        <v>1</v>
      </c>
      <c r="M65" s="6">
        <v>0</v>
      </c>
      <c r="N65">
        <v>1</v>
      </c>
      <c r="O65" s="6">
        <v>0</v>
      </c>
      <c r="P65">
        <v>1</v>
      </c>
      <c r="Q65" s="3">
        <v>0</v>
      </c>
      <c r="R65">
        <v>0</v>
      </c>
      <c r="S65" s="6">
        <v>0</v>
      </c>
      <c r="T65">
        <v>0</v>
      </c>
      <c r="U65" s="6">
        <v>0</v>
      </c>
      <c r="V65">
        <v>0</v>
      </c>
      <c r="W65" s="6">
        <v>0</v>
      </c>
      <c r="X65">
        <v>0</v>
      </c>
      <c r="Y65" s="3">
        <v>0</v>
      </c>
      <c r="Z65">
        <v>1</v>
      </c>
      <c r="AA65" s="6">
        <v>0</v>
      </c>
      <c r="AB65">
        <v>1</v>
      </c>
      <c r="AC65" s="6">
        <v>0</v>
      </c>
      <c r="AD65">
        <v>1</v>
      </c>
      <c r="AE65" s="6">
        <v>0</v>
      </c>
      <c r="AF65">
        <v>1</v>
      </c>
      <c r="AG65" s="3">
        <v>0</v>
      </c>
      <c r="AH65">
        <v>1</v>
      </c>
      <c r="AI65" s="6">
        <v>1</v>
      </c>
      <c r="AJ65">
        <v>1</v>
      </c>
      <c r="AK65" s="6">
        <v>1</v>
      </c>
      <c r="AL65">
        <v>0</v>
      </c>
      <c r="AM65" s="6">
        <v>0</v>
      </c>
      <c r="AN65">
        <v>1</v>
      </c>
      <c r="AO65" s="6">
        <v>0</v>
      </c>
      <c r="AP65">
        <v>1</v>
      </c>
      <c r="AQ65" s="3">
        <v>0</v>
      </c>
      <c r="AR65">
        <v>11</v>
      </c>
      <c r="AS65">
        <v>3</v>
      </c>
      <c r="AT65">
        <v>1</v>
      </c>
      <c r="AU65">
        <v>31</v>
      </c>
      <c r="AV65" s="6">
        <v>2</v>
      </c>
      <c r="AW65">
        <v>95</v>
      </c>
      <c r="AX65" s="3">
        <v>271</v>
      </c>
      <c r="AZ65">
        <f t="shared" si="36"/>
        <v>0</v>
      </c>
      <c r="BA65">
        <f t="shared" si="37"/>
        <v>0</v>
      </c>
      <c r="BB65" s="6">
        <f t="shared" si="38"/>
        <v>0</v>
      </c>
      <c r="BD65" s="11">
        <f>AVERAGE(J65, L65, N65, P65)</f>
        <v>1</v>
      </c>
      <c r="BE65" s="12">
        <f t="shared" si="54"/>
        <v>0</v>
      </c>
      <c r="BF65" s="11">
        <f>AVERAGE(AH65, AJ65, AL65, AN65, AP65)</f>
        <v>0.8</v>
      </c>
      <c r="BG65" s="12">
        <f t="shared" si="55"/>
        <v>0.4</v>
      </c>
      <c r="BH65" s="11">
        <f>AVERAGE(Z65, AB65, AD65, AF65)</f>
        <v>1</v>
      </c>
      <c r="BI65" s="12">
        <f t="shared" si="56"/>
        <v>0</v>
      </c>
      <c r="BJ65" s="24">
        <f>AVERAGE(R65, T65, V65, X65)</f>
        <v>0</v>
      </c>
      <c r="BK65" s="25">
        <f t="shared" si="57"/>
        <v>0</v>
      </c>
      <c r="BL65" s="24">
        <f>AVERAGE(J65, L65, N65, P65, Z65, AB65, AD65, AF65, AH65, AJ65, AL65, AN65, AP65)</f>
        <v>0.92307692307692313</v>
      </c>
      <c r="BM65" s="24">
        <f t="shared" si="58"/>
        <v>0.15384615384615385</v>
      </c>
      <c r="BN65" s="25">
        <f t="shared" si="44"/>
        <v>0.26923076923076927</v>
      </c>
      <c r="BQ65" s="11">
        <f t="shared" si="59"/>
        <v>4</v>
      </c>
      <c r="BR65" s="12">
        <f t="shared" si="59"/>
        <v>0</v>
      </c>
      <c r="BS65" s="11">
        <f t="shared" si="60"/>
        <v>4</v>
      </c>
      <c r="BT65" s="12">
        <f t="shared" si="60"/>
        <v>2</v>
      </c>
      <c r="BU65" s="11">
        <f t="shared" si="61"/>
        <v>4</v>
      </c>
      <c r="BV65" s="12">
        <f t="shared" si="61"/>
        <v>0</v>
      </c>
      <c r="BW65" s="11">
        <f t="shared" si="62"/>
        <v>0</v>
      </c>
      <c r="BX65" s="12">
        <f t="shared" si="62"/>
        <v>0</v>
      </c>
      <c r="BY65" s="11">
        <f t="shared" si="63"/>
        <v>12</v>
      </c>
      <c r="BZ65" s="11">
        <f t="shared" si="63"/>
        <v>2</v>
      </c>
      <c r="CA65" s="56"/>
      <c r="CB65" t="s">
        <v>384</v>
      </c>
      <c r="CC65" s="130">
        <v>1.6069217243402198E-2</v>
      </c>
      <c r="CH65" t="s">
        <v>386</v>
      </c>
      <c r="CI65" s="131">
        <v>0.83076923076923104</v>
      </c>
      <c r="CO65" t="s">
        <v>386</v>
      </c>
      <c r="CP65" s="131">
        <v>9.7435897435897451E-2</v>
      </c>
    </row>
    <row r="66" spans="1:94" x14ac:dyDescent="0.25">
      <c r="A66" t="s">
        <v>243</v>
      </c>
      <c r="B66" t="s">
        <v>56</v>
      </c>
      <c r="C66" s="5">
        <v>2</v>
      </c>
      <c r="D66">
        <v>0</v>
      </c>
      <c r="E66" s="6">
        <v>0</v>
      </c>
      <c r="F66">
        <v>1</v>
      </c>
      <c r="G66" s="6">
        <v>0</v>
      </c>
      <c r="H66">
        <v>1</v>
      </c>
      <c r="I66" s="3">
        <v>0</v>
      </c>
      <c r="J66">
        <v>0</v>
      </c>
      <c r="K66" s="6">
        <v>0</v>
      </c>
      <c r="L66">
        <v>0</v>
      </c>
      <c r="M66" s="6">
        <v>0</v>
      </c>
      <c r="N66">
        <v>0</v>
      </c>
      <c r="O66" s="6">
        <v>0</v>
      </c>
      <c r="P66">
        <v>1</v>
      </c>
      <c r="Q66" s="3">
        <v>0</v>
      </c>
      <c r="R66">
        <v>1</v>
      </c>
      <c r="S66" s="6">
        <v>0</v>
      </c>
      <c r="T66">
        <v>1</v>
      </c>
      <c r="U66" s="6">
        <v>0</v>
      </c>
      <c r="V66">
        <v>1</v>
      </c>
      <c r="W66" s="6">
        <v>0</v>
      </c>
      <c r="X66">
        <v>1</v>
      </c>
      <c r="Y66" s="3">
        <v>0</v>
      </c>
      <c r="Z66">
        <v>1</v>
      </c>
      <c r="AA66" s="6">
        <v>0</v>
      </c>
      <c r="AB66">
        <v>1</v>
      </c>
      <c r="AC66" s="6">
        <v>0</v>
      </c>
      <c r="AD66">
        <v>1</v>
      </c>
      <c r="AE66" s="6">
        <v>0</v>
      </c>
      <c r="AF66">
        <v>1</v>
      </c>
      <c r="AG66" s="3">
        <v>0</v>
      </c>
      <c r="AH66">
        <v>1</v>
      </c>
      <c r="AI66" s="6">
        <v>0</v>
      </c>
      <c r="AJ66">
        <v>1</v>
      </c>
      <c r="AK66" s="6">
        <v>0</v>
      </c>
      <c r="AL66">
        <v>1</v>
      </c>
      <c r="AM66" s="6">
        <v>0</v>
      </c>
      <c r="AN66">
        <v>0</v>
      </c>
      <c r="AO66" s="6">
        <v>0</v>
      </c>
      <c r="AP66">
        <v>1</v>
      </c>
      <c r="AQ66" s="3">
        <v>0</v>
      </c>
      <c r="AR66">
        <v>11</v>
      </c>
      <c r="AS66">
        <v>4</v>
      </c>
      <c r="AT66">
        <v>3</v>
      </c>
      <c r="AU66">
        <v>24</v>
      </c>
      <c r="AV66" s="6">
        <v>2</v>
      </c>
      <c r="AW66">
        <v>111</v>
      </c>
      <c r="AX66" s="3">
        <v>226</v>
      </c>
      <c r="AZ66">
        <f t="shared" si="36"/>
        <v>0</v>
      </c>
      <c r="BA66">
        <f t="shared" si="37"/>
        <v>1</v>
      </c>
      <c r="BB66" s="6">
        <f t="shared" si="38"/>
        <v>1</v>
      </c>
      <c r="BD66" s="11">
        <f t="shared" si="54"/>
        <v>0.25</v>
      </c>
      <c r="BE66" s="12">
        <f t="shared" si="54"/>
        <v>0</v>
      </c>
      <c r="BF66" s="11">
        <f t="shared" si="55"/>
        <v>0.8</v>
      </c>
      <c r="BG66" s="12">
        <f t="shared" si="55"/>
        <v>0</v>
      </c>
      <c r="BH66" s="11">
        <f t="shared" si="56"/>
        <v>1</v>
      </c>
      <c r="BI66" s="12">
        <f t="shared" si="56"/>
        <v>0</v>
      </c>
      <c r="BJ66" s="24">
        <f t="shared" si="57"/>
        <v>1</v>
      </c>
      <c r="BK66" s="25">
        <f t="shared" si="57"/>
        <v>0</v>
      </c>
      <c r="BL66" s="24">
        <f t="shared" si="58"/>
        <v>0.69230769230769229</v>
      </c>
      <c r="BM66" s="24">
        <f t="shared" si="58"/>
        <v>0</v>
      </c>
      <c r="BN66" s="25">
        <f t="shared" si="44"/>
        <v>0.42307692307692307</v>
      </c>
      <c r="BQ66" s="11">
        <f t="shared" si="59"/>
        <v>1</v>
      </c>
      <c r="BR66" s="12">
        <f t="shared" si="59"/>
        <v>0</v>
      </c>
      <c r="BS66" s="11">
        <f t="shared" si="60"/>
        <v>4</v>
      </c>
      <c r="BT66" s="12">
        <f t="shared" si="60"/>
        <v>0</v>
      </c>
      <c r="BU66" s="11">
        <f t="shared" si="61"/>
        <v>4</v>
      </c>
      <c r="BV66" s="12">
        <f t="shared" si="61"/>
        <v>0</v>
      </c>
      <c r="BW66" s="11">
        <f t="shared" si="62"/>
        <v>4</v>
      </c>
      <c r="BX66" s="12">
        <f t="shared" si="62"/>
        <v>0</v>
      </c>
      <c r="BY66" s="11">
        <f t="shared" si="63"/>
        <v>9</v>
      </c>
      <c r="BZ66" s="11">
        <f t="shared" si="63"/>
        <v>0</v>
      </c>
      <c r="CA66" s="56"/>
      <c r="CB66" t="s">
        <v>385</v>
      </c>
      <c r="CC66" s="129">
        <v>4.8717948717948718E-2</v>
      </c>
    </row>
    <row r="67" spans="1:94" x14ac:dyDescent="0.25">
      <c r="A67" t="s">
        <v>250</v>
      </c>
      <c r="B67" t="s">
        <v>56</v>
      </c>
      <c r="C67" s="5">
        <v>2</v>
      </c>
      <c r="D67">
        <v>0</v>
      </c>
      <c r="E67" s="6">
        <v>0</v>
      </c>
      <c r="F67">
        <v>0</v>
      </c>
      <c r="G67" s="6">
        <v>0</v>
      </c>
      <c r="H67">
        <v>1</v>
      </c>
      <c r="I67" s="3">
        <v>0</v>
      </c>
      <c r="J67">
        <v>1</v>
      </c>
      <c r="K67" s="6">
        <v>0</v>
      </c>
      <c r="L67">
        <v>1</v>
      </c>
      <c r="M67" s="6">
        <v>0</v>
      </c>
      <c r="N67">
        <v>1</v>
      </c>
      <c r="O67" s="6">
        <v>0</v>
      </c>
      <c r="P67">
        <v>1</v>
      </c>
      <c r="Q67" s="3">
        <v>0</v>
      </c>
      <c r="R67">
        <v>1</v>
      </c>
      <c r="S67" s="6">
        <v>0</v>
      </c>
      <c r="T67">
        <v>1</v>
      </c>
      <c r="U67" s="6">
        <v>0</v>
      </c>
      <c r="V67">
        <v>1</v>
      </c>
      <c r="W67" s="6">
        <v>0</v>
      </c>
      <c r="X67">
        <v>1</v>
      </c>
      <c r="Y67" s="3">
        <v>0</v>
      </c>
      <c r="Z67">
        <v>0</v>
      </c>
      <c r="AA67" s="6">
        <v>0</v>
      </c>
      <c r="AB67">
        <v>1</v>
      </c>
      <c r="AC67" s="6">
        <v>0</v>
      </c>
      <c r="AD67">
        <v>0</v>
      </c>
      <c r="AE67" s="6">
        <v>0</v>
      </c>
      <c r="AF67">
        <v>0</v>
      </c>
      <c r="AG67" s="3">
        <v>0</v>
      </c>
      <c r="AH67">
        <v>1</v>
      </c>
      <c r="AI67" s="6">
        <v>0</v>
      </c>
      <c r="AJ67">
        <v>0</v>
      </c>
      <c r="AK67" s="6">
        <v>0</v>
      </c>
      <c r="AL67">
        <v>1</v>
      </c>
      <c r="AM67" s="6">
        <v>0</v>
      </c>
      <c r="AN67">
        <v>1</v>
      </c>
      <c r="AO67" s="6">
        <v>0</v>
      </c>
      <c r="AP67">
        <v>1</v>
      </c>
      <c r="AQ67" s="3">
        <v>0</v>
      </c>
      <c r="AR67">
        <v>11</v>
      </c>
      <c r="AS67">
        <v>4</v>
      </c>
      <c r="AT67">
        <v>4</v>
      </c>
      <c r="AU67">
        <v>23</v>
      </c>
      <c r="AV67" s="6">
        <v>1</v>
      </c>
      <c r="AW67">
        <v>123</v>
      </c>
      <c r="AX67" s="3">
        <v>949</v>
      </c>
      <c r="AZ67">
        <f t="shared" si="36"/>
        <v>0</v>
      </c>
      <c r="BA67">
        <f t="shared" si="37"/>
        <v>0</v>
      </c>
      <c r="BB67" s="6">
        <f t="shared" si="38"/>
        <v>1</v>
      </c>
      <c r="BD67" s="11">
        <f t="shared" si="54"/>
        <v>1</v>
      </c>
      <c r="BE67" s="12">
        <f t="shared" si="54"/>
        <v>0</v>
      </c>
      <c r="BF67" s="11">
        <f t="shared" si="55"/>
        <v>0.8</v>
      </c>
      <c r="BG67" s="12">
        <f t="shared" si="55"/>
        <v>0</v>
      </c>
      <c r="BH67" s="11">
        <f t="shared" si="56"/>
        <v>0.25</v>
      </c>
      <c r="BI67" s="12">
        <f t="shared" si="56"/>
        <v>0</v>
      </c>
      <c r="BJ67" s="24">
        <f t="shared" si="57"/>
        <v>1</v>
      </c>
      <c r="BK67" s="25">
        <f t="shared" si="57"/>
        <v>0</v>
      </c>
      <c r="BL67" s="24">
        <f t="shared" si="58"/>
        <v>0.69230769230769229</v>
      </c>
      <c r="BM67" s="24">
        <f t="shared" si="58"/>
        <v>0</v>
      </c>
      <c r="BN67" s="25">
        <f t="shared" si="44"/>
        <v>0.42307692307692307</v>
      </c>
      <c r="BQ67" s="11">
        <f t="shared" si="59"/>
        <v>4</v>
      </c>
      <c r="BR67" s="12">
        <f t="shared" si="59"/>
        <v>0</v>
      </c>
      <c r="BS67" s="11">
        <f t="shared" si="60"/>
        <v>4</v>
      </c>
      <c r="BT67" s="12">
        <f t="shared" si="60"/>
        <v>0</v>
      </c>
      <c r="BU67" s="11">
        <f t="shared" si="61"/>
        <v>1</v>
      </c>
      <c r="BV67" s="12">
        <f t="shared" si="61"/>
        <v>0</v>
      </c>
      <c r="BW67" s="11">
        <f t="shared" si="62"/>
        <v>4</v>
      </c>
      <c r="BX67" s="12">
        <f t="shared" si="62"/>
        <v>0</v>
      </c>
      <c r="BY67" s="11">
        <f t="shared" si="63"/>
        <v>9</v>
      </c>
      <c r="BZ67" s="11">
        <f t="shared" si="63"/>
        <v>0</v>
      </c>
      <c r="CA67" s="56"/>
      <c r="CB67" t="s">
        <v>386</v>
      </c>
      <c r="CC67" s="131">
        <v>0.11282051282051284</v>
      </c>
    </row>
    <row r="68" spans="1:94" x14ac:dyDescent="0.25">
      <c r="A68" t="s">
        <v>251</v>
      </c>
      <c r="B68" t="s">
        <v>56</v>
      </c>
      <c r="C68" s="5">
        <v>2</v>
      </c>
      <c r="D68">
        <v>0</v>
      </c>
      <c r="E68" s="6">
        <v>0</v>
      </c>
      <c r="F68">
        <v>0</v>
      </c>
      <c r="G68" s="6">
        <v>0</v>
      </c>
      <c r="H68">
        <v>1</v>
      </c>
      <c r="I68" s="3">
        <v>0</v>
      </c>
      <c r="J68">
        <v>1</v>
      </c>
      <c r="K68" s="6">
        <v>0</v>
      </c>
      <c r="L68">
        <v>1</v>
      </c>
      <c r="M68" s="6">
        <v>0</v>
      </c>
      <c r="N68">
        <v>1</v>
      </c>
      <c r="O68" s="6">
        <v>0</v>
      </c>
      <c r="P68">
        <v>1</v>
      </c>
      <c r="Q68" s="3">
        <v>0</v>
      </c>
      <c r="R68">
        <v>1</v>
      </c>
      <c r="S68" s="6">
        <v>0</v>
      </c>
      <c r="T68">
        <v>1</v>
      </c>
      <c r="U68" s="6">
        <v>0</v>
      </c>
      <c r="V68">
        <v>0</v>
      </c>
      <c r="W68" s="6">
        <v>0</v>
      </c>
      <c r="X68">
        <v>1</v>
      </c>
      <c r="Y68" s="3">
        <v>0</v>
      </c>
      <c r="Z68">
        <v>1</v>
      </c>
      <c r="AA68" s="6">
        <v>0</v>
      </c>
      <c r="AB68">
        <v>1</v>
      </c>
      <c r="AC68" s="6">
        <v>0</v>
      </c>
      <c r="AD68">
        <v>0</v>
      </c>
      <c r="AE68" s="6">
        <v>0</v>
      </c>
      <c r="AF68">
        <v>1</v>
      </c>
      <c r="AG68" s="3">
        <v>0</v>
      </c>
      <c r="AH68">
        <v>1</v>
      </c>
      <c r="AI68" s="6">
        <v>0</v>
      </c>
      <c r="AJ68">
        <v>1</v>
      </c>
      <c r="AK68" s="6">
        <v>0</v>
      </c>
      <c r="AL68">
        <v>1</v>
      </c>
      <c r="AM68" s="6">
        <v>0</v>
      </c>
      <c r="AN68">
        <v>1</v>
      </c>
      <c r="AO68" s="6">
        <v>0</v>
      </c>
      <c r="AP68">
        <v>1</v>
      </c>
      <c r="AQ68" s="3">
        <v>0</v>
      </c>
      <c r="AR68">
        <v>11</v>
      </c>
      <c r="AS68">
        <v>3</v>
      </c>
      <c r="AT68">
        <v>5</v>
      </c>
      <c r="AU68">
        <v>29</v>
      </c>
      <c r="AV68" s="6">
        <v>1</v>
      </c>
      <c r="AW68">
        <v>129</v>
      </c>
      <c r="AX68" s="3">
        <v>528</v>
      </c>
      <c r="AZ68">
        <f t="shared" si="36"/>
        <v>0</v>
      </c>
      <c r="BA68">
        <f t="shared" si="37"/>
        <v>0</v>
      </c>
      <c r="BB68" s="6">
        <f t="shared" si="38"/>
        <v>1</v>
      </c>
      <c r="BD68" s="11">
        <f t="shared" si="54"/>
        <v>1</v>
      </c>
      <c r="BE68" s="12">
        <f t="shared" si="54"/>
        <v>0</v>
      </c>
      <c r="BF68" s="11">
        <f t="shared" si="55"/>
        <v>1</v>
      </c>
      <c r="BG68" s="12">
        <f t="shared" si="55"/>
        <v>0</v>
      </c>
      <c r="BH68" s="11">
        <f t="shared" si="56"/>
        <v>0.75</v>
      </c>
      <c r="BI68" s="12">
        <f t="shared" si="56"/>
        <v>0</v>
      </c>
      <c r="BJ68" s="24">
        <f t="shared" si="57"/>
        <v>0.75</v>
      </c>
      <c r="BK68" s="25">
        <f t="shared" si="57"/>
        <v>0</v>
      </c>
      <c r="BL68" s="24">
        <f t="shared" si="58"/>
        <v>0.92307692307692313</v>
      </c>
      <c r="BM68" s="24">
        <f t="shared" si="58"/>
        <v>0</v>
      </c>
      <c r="BN68" s="25">
        <f t="shared" si="44"/>
        <v>0.41826923076923078</v>
      </c>
      <c r="BQ68" s="11">
        <f t="shared" si="59"/>
        <v>4</v>
      </c>
      <c r="BR68" s="12">
        <f t="shared" si="59"/>
        <v>0</v>
      </c>
      <c r="BS68" s="11">
        <f t="shared" si="60"/>
        <v>5</v>
      </c>
      <c r="BT68" s="12">
        <f t="shared" si="60"/>
        <v>0</v>
      </c>
      <c r="BU68" s="11">
        <f t="shared" si="61"/>
        <v>3</v>
      </c>
      <c r="BV68" s="12">
        <f t="shared" si="61"/>
        <v>0</v>
      </c>
      <c r="BW68" s="11">
        <f t="shared" si="62"/>
        <v>3</v>
      </c>
      <c r="BX68" s="12">
        <f t="shared" si="62"/>
        <v>0</v>
      </c>
      <c r="BY68" s="11">
        <f t="shared" si="63"/>
        <v>12</v>
      </c>
      <c r="BZ68" s="11">
        <f t="shared" si="63"/>
        <v>0</v>
      </c>
      <c r="CA68" s="56"/>
      <c r="CC68" s="130"/>
    </row>
    <row r="69" spans="1:94" x14ac:dyDescent="0.25">
      <c r="A69" t="s">
        <v>252</v>
      </c>
      <c r="B69" t="s">
        <v>56</v>
      </c>
      <c r="C69" s="5">
        <v>2</v>
      </c>
      <c r="D69">
        <v>0</v>
      </c>
      <c r="E69" s="6">
        <v>0</v>
      </c>
      <c r="F69">
        <v>0</v>
      </c>
      <c r="G69" s="6">
        <v>0</v>
      </c>
      <c r="H69">
        <v>1</v>
      </c>
      <c r="I69" s="3">
        <v>0</v>
      </c>
      <c r="J69">
        <v>1</v>
      </c>
      <c r="K69" s="6">
        <v>0</v>
      </c>
      <c r="L69">
        <v>1</v>
      </c>
      <c r="M69" s="6">
        <v>0</v>
      </c>
      <c r="N69">
        <v>1</v>
      </c>
      <c r="O69" s="6">
        <v>0</v>
      </c>
      <c r="P69">
        <v>0</v>
      </c>
      <c r="Q69" s="3">
        <v>0</v>
      </c>
      <c r="R69">
        <v>1</v>
      </c>
      <c r="S69" s="6">
        <v>0</v>
      </c>
      <c r="T69">
        <v>1</v>
      </c>
      <c r="U69" s="6">
        <v>0</v>
      </c>
      <c r="V69">
        <v>1</v>
      </c>
      <c r="W69" s="6">
        <v>0</v>
      </c>
      <c r="X69">
        <v>0</v>
      </c>
      <c r="Y69" s="3">
        <v>0</v>
      </c>
      <c r="Z69">
        <v>1</v>
      </c>
      <c r="AA69" s="6">
        <v>0</v>
      </c>
      <c r="AB69">
        <v>1</v>
      </c>
      <c r="AC69" s="6">
        <v>0</v>
      </c>
      <c r="AD69">
        <v>1</v>
      </c>
      <c r="AE69" s="6">
        <v>0</v>
      </c>
      <c r="AF69">
        <v>1</v>
      </c>
      <c r="AG69" s="3">
        <v>0</v>
      </c>
      <c r="AH69">
        <v>1</v>
      </c>
      <c r="AI69" s="6">
        <v>0</v>
      </c>
      <c r="AJ69">
        <v>1</v>
      </c>
      <c r="AK69" s="6">
        <v>0</v>
      </c>
      <c r="AL69">
        <v>1</v>
      </c>
      <c r="AM69" s="6">
        <v>0</v>
      </c>
      <c r="AN69">
        <v>0</v>
      </c>
      <c r="AO69" s="6">
        <v>0</v>
      </c>
      <c r="AP69">
        <v>1</v>
      </c>
      <c r="AQ69" s="3">
        <v>0</v>
      </c>
      <c r="AR69">
        <v>11</v>
      </c>
      <c r="AS69">
        <v>4</v>
      </c>
      <c r="AT69">
        <v>2</v>
      </c>
      <c r="AU69">
        <v>43</v>
      </c>
      <c r="AV69" s="6">
        <v>2</v>
      </c>
      <c r="AW69">
        <v>73</v>
      </c>
      <c r="AX69" s="3">
        <v>477</v>
      </c>
      <c r="AZ69">
        <f t="shared" si="36"/>
        <v>0</v>
      </c>
      <c r="BA69">
        <f t="shared" si="37"/>
        <v>0</v>
      </c>
      <c r="BB69" s="6">
        <f t="shared" si="38"/>
        <v>1</v>
      </c>
      <c r="BD69" s="11">
        <f t="shared" si="54"/>
        <v>0.75</v>
      </c>
      <c r="BE69" s="12">
        <f t="shared" si="54"/>
        <v>0</v>
      </c>
      <c r="BF69" s="11">
        <f t="shared" si="55"/>
        <v>0.8</v>
      </c>
      <c r="BG69" s="12">
        <f t="shared" si="55"/>
        <v>0</v>
      </c>
      <c r="BH69" s="11">
        <f t="shared" si="56"/>
        <v>1</v>
      </c>
      <c r="BI69" s="12">
        <f t="shared" si="56"/>
        <v>0</v>
      </c>
      <c r="BJ69" s="24">
        <f t="shared" si="57"/>
        <v>0.75</v>
      </c>
      <c r="BK69" s="25">
        <f t="shared" si="57"/>
        <v>0</v>
      </c>
      <c r="BL69" s="24">
        <f t="shared" si="58"/>
        <v>0.84615384615384615</v>
      </c>
      <c r="BM69" s="24">
        <f t="shared" si="58"/>
        <v>0</v>
      </c>
      <c r="BN69" s="25">
        <f t="shared" si="44"/>
        <v>0.39903846153846156</v>
      </c>
      <c r="BQ69" s="11">
        <f t="shared" si="59"/>
        <v>3</v>
      </c>
      <c r="BR69" s="12">
        <f t="shared" si="59"/>
        <v>0</v>
      </c>
      <c r="BS69" s="11">
        <f t="shared" si="60"/>
        <v>4</v>
      </c>
      <c r="BT69" s="12">
        <f t="shared" si="60"/>
        <v>0</v>
      </c>
      <c r="BU69" s="11">
        <f t="shared" si="61"/>
        <v>4</v>
      </c>
      <c r="BV69" s="12">
        <f t="shared" si="61"/>
        <v>0</v>
      </c>
      <c r="BW69" s="11">
        <f t="shared" si="62"/>
        <v>3</v>
      </c>
      <c r="BX69" s="12">
        <f t="shared" si="62"/>
        <v>0</v>
      </c>
      <c r="BY69" s="11">
        <f t="shared" si="63"/>
        <v>11</v>
      </c>
      <c r="BZ69" s="11">
        <f t="shared" si="63"/>
        <v>0</v>
      </c>
      <c r="CA69" s="56"/>
      <c r="CC69" s="131"/>
    </row>
    <row r="70" spans="1:94" x14ac:dyDescent="0.25">
      <c r="A70" t="s">
        <v>257</v>
      </c>
      <c r="B70" t="s">
        <v>56</v>
      </c>
      <c r="C70" s="5">
        <v>2</v>
      </c>
      <c r="D70">
        <v>0</v>
      </c>
      <c r="E70" s="6">
        <v>0</v>
      </c>
      <c r="F70">
        <v>0</v>
      </c>
      <c r="G70" s="6">
        <v>0</v>
      </c>
      <c r="H70">
        <v>0</v>
      </c>
      <c r="I70" s="3">
        <v>0</v>
      </c>
      <c r="J70">
        <v>1</v>
      </c>
      <c r="K70" s="6">
        <v>0</v>
      </c>
      <c r="L70">
        <v>1</v>
      </c>
      <c r="M70" s="6">
        <v>0</v>
      </c>
      <c r="N70">
        <v>1</v>
      </c>
      <c r="O70" s="6">
        <v>0</v>
      </c>
      <c r="P70">
        <v>1</v>
      </c>
      <c r="Q70" s="3">
        <v>0</v>
      </c>
      <c r="R70">
        <v>0</v>
      </c>
      <c r="S70" s="6">
        <v>0</v>
      </c>
      <c r="T70">
        <v>0</v>
      </c>
      <c r="U70" s="6">
        <v>0</v>
      </c>
      <c r="V70">
        <v>1</v>
      </c>
      <c r="W70" s="6">
        <v>0</v>
      </c>
      <c r="X70">
        <v>1</v>
      </c>
      <c r="Y70" s="3">
        <v>0</v>
      </c>
      <c r="Z70">
        <v>1</v>
      </c>
      <c r="AA70" s="6">
        <v>0</v>
      </c>
      <c r="AB70">
        <v>1</v>
      </c>
      <c r="AC70" s="6">
        <v>0</v>
      </c>
      <c r="AD70">
        <v>1</v>
      </c>
      <c r="AE70" s="6">
        <v>0</v>
      </c>
      <c r="AF70">
        <v>1</v>
      </c>
      <c r="AG70" s="3">
        <v>0</v>
      </c>
      <c r="AH70">
        <v>1</v>
      </c>
      <c r="AI70" s="6">
        <v>0</v>
      </c>
      <c r="AJ70">
        <v>1</v>
      </c>
      <c r="AK70" s="6">
        <v>0</v>
      </c>
      <c r="AL70">
        <v>1</v>
      </c>
      <c r="AM70" s="6">
        <v>0</v>
      </c>
      <c r="AN70">
        <v>1</v>
      </c>
      <c r="AO70" s="6">
        <v>0</v>
      </c>
      <c r="AP70">
        <v>1</v>
      </c>
      <c r="AQ70" s="3">
        <v>0</v>
      </c>
      <c r="AR70">
        <v>11</v>
      </c>
      <c r="AS70">
        <v>4</v>
      </c>
      <c r="AT70">
        <v>8</v>
      </c>
      <c r="AU70">
        <v>34</v>
      </c>
      <c r="AV70" s="6">
        <v>1</v>
      </c>
      <c r="AW70">
        <v>119</v>
      </c>
      <c r="AX70" s="3">
        <v>721</v>
      </c>
      <c r="AZ70">
        <f t="shared" si="36"/>
        <v>0</v>
      </c>
      <c r="BA70">
        <f t="shared" si="37"/>
        <v>0</v>
      </c>
      <c r="BB70" s="6">
        <f t="shared" si="38"/>
        <v>0</v>
      </c>
      <c r="BD70" s="11">
        <f t="shared" si="54"/>
        <v>1</v>
      </c>
      <c r="BE70" s="12">
        <f t="shared" si="54"/>
        <v>0</v>
      </c>
      <c r="BF70" s="11">
        <f t="shared" si="55"/>
        <v>1</v>
      </c>
      <c r="BG70" s="12">
        <f t="shared" si="55"/>
        <v>0</v>
      </c>
      <c r="BH70" s="11">
        <f t="shared" si="56"/>
        <v>1</v>
      </c>
      <c r="BI70" s="12">
        <f t="shared" si="56"/>
        <v>0</v>
      </c>
      <c r="BJ70" s="24">
        <f t="shared" si="57"/>
        <v>0.5</v>
      </c>
      <c r="BK70" s="25">
        <f t="shared" si="57"/>
        <v>0</v>
      </c>
      <c r="BL70" s="24">
        <f t="shared" si="58"/>
        <v>1</v>
      </c>
      <c r="BM70" s="24">
        <f t="shared" si="58"/>
        <v>0</v>
      </c>
      <c r="BN70" s="25">
        <f t="shared" si="44"/>
        <v>0.375</v>
      </c>
      <c r="BQ70" s="11">
        <f t="shared" si="59"/>
        <v>4</v>
      </c>
      <c r="BR70" s="12">
        <f t="shared" si="59"/>
        <v>0</v>
      </c>
      <c r="BS70" s="11">
        <f t="shared" si="60"/>
        <v>5</v>
      </c>
      <c r="BT70" s="12">
        <f t="shared" si="60"/>
        <v>0</v>
      </c>
      <c r="BU70" s="11">
        <f t="shared" si="61"/>
        <v>4</v>
      </c>
      <c r="BV70" s="12">
        <f t="shared" si="61"/>
        <v>0</v>
      </c>
      <c r="BW70" s="11">
        <f t="shared" si="62"/>
        <v>2</v>
      </c>
      <c r="BX70" s="12">
        <f t="shared" si="62"/>
        <v>0</v>
      </c>
      <c r="BY70" s="11">
        <f t="shared" si="63"/>
        <v>13</v>
      </c>
      <c r="BZ70" s="11">
        <f t="shared" si="63"/>
        <v>0</v>
      </c>
      <c r="CA70" s="56"/>
    </row>
    <row r="71" spans="1:94" x14ac:dyDescent="0.25">
      <c r="A71" t="s">
        <v>261</v>
      </c>
      <c r="B71" t="s">
        <v>56</v>
      </c>
      <c r="C71" s="5">
        <v>2</v>
      </c>
      <c r="D71">
        <v>0</v>
      </c>
      <c r="E71" s="6">
        <v>0</v>
      </c>
      <c r="F71">
        <v>0</v>
      </c>
      <c r="G71" s="6">
        <v>0</v>
      </c>
      <c r="H71">
        <v>1</v>
      </c>
      <c r="I71" s="3">
        <v>0</v>
      </c>
      <c r="J71">
        <v>0</v>
      </c>
      <c r="K71" s="6">
        <v>0</v>
      </c>
      <c r="L71">
        <v>0</v>
      </c>
      <c r="M71" s="6">
        <v>0</v>
      </c>
      <c r="N71">
        <v>0</v>
      </c>
      <c r="O71" s="6">
        <v>0</v>
      </c>
      <c r="P71">
        <v>1</v>
      </c>
      <c r="Q71" s="3">
        <v>0</v>
      </c>
      <c r="R71">
        <v>0</v>
      </c>
      <c r="S71" s="6">
        <v>0</v>
      </c>
      <c r="T71">
        <v>1</v>
      </c>
      <c r="U71" s="6">
        <v>0</v>
      </c>
      <c r="V71">
        <v>1</v>
      </c>
      <c r="W71" s="6">
        <v>0</v>
      </c>
      <c r="X71">
        <v>1</v>
      </c>
      <c r="Y71" s="3">
        <v>0</v>
      </c>
      <c r="Z71">
        <v>1</v>
      </c>
      <c r="AA71" s="6">
        <v>0</v>
      </c>
      <c r="AB71">
        <v>1</v>
      </c>
      <c r="AC71" s="6">
        <v>0</v>
      </c>
      <c r="AD71">
        <v>1</v>
      </c>
      <c r="AE71" s="6">
        <v>0</v>
      </c>
      <c r="AF71">
        <v>0</v>
      </c>
      <c r="AG71" s="3">
        <v>0</v>
      </c>
      <c r="AH71">
        <v>1</v>
      </c>
      <c r="AI71" s="6">
        <v>0</v>
      </c>
      <c r="AJ71">
        <v>1</v>
      </c>
      <c r="AK71" s="6">
        <v>0</v>
      </c>
      <c r="AL71">
        <v>0</v>
      </c>
      <c r="AM71" s="6">
        <v>0</v>
      </c>
      <c r="AN71">
        <v>0</v>
      </c>
      <c r="AO71" s="6">
        <v>0</v>
      </c>
      <c r="AP71">
        <v>1</v>
      </c>
      <c r="AQ71" s="3">
        <v>0</v>
      </c>
      <c r="AR71">
        <v>11</v>
      </c>
      <c r="AS71">
        <v>4</v>
      </c>
      <c r="AT71">
        <v>3</v>
      </c>
      <c r="AU71">
        <v>32</v>
      </c>
      <c r="AV71" s="6">
        <v>1</v>
      </c>
      <c r="AW71">
        <v>78</v>
      </c>
      <c r="AX71" s="3">
        <v>562</v>
      </c>
      <c r="AZ71">
        <f t="shared" si="36"/>
        <v>0</v>
      </c>
      <c r="BA71">
        <f t="shared" si="37"/>
        <v>0</v>
      </c>
      <c r="BB71" s="6">
        <f t="shared" si="38"/>
        <v>1</v>
      </c>
      <c r="BD71" s="11">
        <f t="shared" si="54"/>
        <v>0.25</v>
      </c>
      <c r="BE71" s="12">
        <f t="shared" si="54"/>
        <v>0</v>
      </c>
      <c r="BF71" s="11">
        <f t="shared" si="55"/>
        <v>0.6</v>
      </c>
      <c r="BG71" s="12">
        <f t="shared" si="55"/>
        <v>0</v>
      </c>
      <c r="BH71" s="11">
        <f t="shared" si="56"/>
        <v>0.75</v>
      </c>
      <c r="BI71" s="12">
        <f t="shared" si="56"/>
        <v>0</v>
      </c>
      <c r="BJ71" s="24">
        <f t="shared" si="57"/>
        <v>0.75</v>
      </c>
      <c r="BK71" s="25">
        <f t="shared" si="57"/>
        <v>0</v>
      </c>
      <c r="BL71" s="24">
        <f t="shared" si="58"/>
        <v>0.53846153846153844</v>
      </c>
      <c r="BM71" s="24">
        <f t="shared" si="58"/>
        <v>0</v>
      </c>
      <c r="BN71" s="25">
        <f t="shared" si="44"/>
        <v>0.32211538461538458</v>
      </c>
      <c r="BQ71" s="11">
        <f t="shared" si="59"/>
        <v>1</v>
      </c>
      <c r="BR71" s="12">
        <f t="shared" si="59"/>
        <v>0</v>
      </c>
      <c r="BS71" s="11">
        <f t="shared" si="60"/>
        <v>3</v>
      </c>
      <c r="BT71" s="12">
        <f t="shared" si="60"/>
        <v>0</v>
      </c>
      <c r="BU71" s="11">
        <f t="shared" si="61"/>
        <v>3</v>
      </c>
      <c r="BV71" s="12">
        <f t="shared" si="61"/>
        <v>0</v>
      </c>
      <c r="BW71" s="11">
        <f t="shared" si="62"/>
        <v>3</v>
      </c>
      <c r="BX71" s="12">
        <f t="shared" si="62"/>
        <v>0</v>
      </c>
      <c r="BY71" s="11">
        <f t="shared" si="63"/>
        <v>7</v>
      </c>
      <c r="BZ71" s="11">
        <f t="shared" si="63"/>
        <v>0</v>
      </c>
      <c r="CA71" s="56"/>
    </row>
    <row r="72" spans="1:94" x14ac:dyDescent="0.25">
      <c r="A72" t="s">
        <v>262</v>
      </c>
      <c r="B72" t="s">
        <v>56</v>
      </c>
      <c r="C72" s="5">
        <v>2</v>
      </c>
      <c r="D72">
        <v>0</v>
      </c>
      <c r="E72" s="6">
        <v>0</v>
      </c>
      <c r="F72">
        <v>0</v>
      </c>
      <c r="G72" s="6">
        <v>0</v>
      </c>
      <c r="H72">
        <v>1</v>
      </c>
      <c r="I72" s="3">
        <v>1</v>
      </c>
      <c r="J72">
        <v>1</v>
      </c>
      <c r="K72" s="6">
        <v>0</v>
      </c>
      <c r="L72">
        <v>0</v>
      </c>
      <c r="M72" s="6">
        <v>0</v>
      </c>
      <c r="N72">
        <v>0</v>
      </c>
      <c r="O72" s="6">
        <v>0</v>
      </c>
      <c r="P72">
        <v>0</v>
      </c>
      <c r="Q72" s="3">
        <v>0</v>
      </c>
      <c r="R72">
        <v>1</v>
      </c>
      <c r="S72" s="6">
        <v>1</v>
      </c>
      <c r="T72">
        <v>0</v>
      </c>
      <c r="U72" s="6">
        <v>0</v>
      </c>
      <c r="V72">
        <v>1</v>
      </c>
      <c r="W72" s="6">
        <v>1</v>
      </c>
      <c r="X72">
        <v>1</v>
      </c>
      <c r="Y72" s="3">
        <v>1</v>
      </c>
      <c r="Z72">
        <v>1</v>
      </c>
      <c r="AA72" s="6">
        <v>1</v>
      </c>
      <c r="AB72">
        <v>1</v>
      </c>
      <c r="AC72" s="6">
        <v>1</v>
      </c>
      <c r="AD72">
        <v>1</v>
      </c>
      <c r="AE72" s="6">
        <v>0</v>
      </c>
      <c r="AF72">
        <v>1</v>
      </c>
      <c r="AG72" s="3">
        <v>1</v>
      </c>
      <c r="AH72">
        <v>0</v>
      </c>
      <c r="AI72" s="6">
        <v>1</v>
      </c>
      <c r="AJ72">
        <v>1</v>
      </c>
      <c r="AK72" s="6">
        <v>0</v>
      </c>
      <c r="AL72">
        <v>1</v>
      </c>
      <c r="AM72" s="6">
        <v>0</v>
      </c>
      <c r="AN72">
        <v>1</v>
      </c>
      <c r="AO72" s="6">
        <v>1</v>
      </c>
      <c r="AP72">
        <v>1</v>
      </c>
      <c r="AQ72" s="3">
        <v>1</v>
      </c>
      <c r="AR72">
        <v>11</v>
      </c>
      <c r="AS72">
        <v>3</v>
      </c>
      <c r="AT72">
        <v>1</v>
      </c>
      <c r="AU72">
        <v>27</v>
      </c>
      <c r="AV72" s="6">
        <v>1</v>
      </c>
      <c r="AW72">
        <v>80</v>
      </c>
      <c r="AX72" s="3">
        <v>568</v>
      </c>
      <c r="AZ72">
        <f t="shared" si="36"/>
        <v>0</v>
      </c>
      <c r="BA72">
        <f t="shared" si="37"/>
        <v>0</v>
      </c>
      <c r="BB72" s="6">
        <f t="shared" si="38"/>
        <v>1</v>
      </c>
      <c r="BD72" s="11">
        <f t="shared" si="54"/>
        <v>0.25</v>
      </c>
      <c r="BE72" s="12">
        <f t="shared" si="54"/>
        <v>0</v>
      </c>
      <c r="BF72" s="11">
        <f t="shared" si="55"/>
        <v>0.8</v>
      </c>
      <c r="BG72" s="12">
        <f t="shared" si="55"/>
        <v>0.6</v>
      </c>
      <c r="BH72" s="11">
        <f t="shared" si="56"/>
        <v>1</v>
      </c>
      <c r="BI72" s="12">
        <f t="shared" si="56"/>
        <v>0.75</v>
      </c>
      <c r="BJ72" s="24">
        <f t="shared" si="57"/>
        <v>0.75</v>
      </c>
      <c r="BK72" s="25">
        <f t="shared" si="57"/>
        <v>0.75</v>
      </c>
      <c r="BL72" s="24">
        <f t="shared" si="58"/>
        <v>0.69230769230769229</v>
      </c>
      <c r="BM72" s="24">
        <f t="shared" si="58"/>
        <v>0.46153846153846156</v>
      </c>
      <c r="BN72" s="25">
        <f t="shared" si="44"/>
        <v>0.66346153846153855</v>
      </c>
      <c r="BQ72" s="11">
        <f t="shared" si="59"/>
        <v>1</v>
      </c>
      <c r="BR72" s="12">
        <f t="shared" si="59"/>
        <v>0</v>
      </c>
      <c r="BS72" s="11">
        <f t="shared" si="60"/>
        <v>4</v>
      </c>
      <c r="BT72" s="12">
        <f t="shared" si="60"/>
        <v>3</v>
      </c>
      <c r="BU72" s="11">
        <f t="shared" si="61"/>
        <v>4</v>
      </c>
      <c r="BV72" s="12">
        <f t="shared" si="61"/>
        <v>3</v>
      </c>
      <c r="BW72" s="11">
        <f t="shared" si="62"/>
        <v>3</v>
      </c>
      <c r="BX72" s="12">
        <f t="shared" si="62"/>
        <v>3</v>
      </c>
      <c r="BY72" s="11">
        <f t="shared" si="63"/>
        <v>9</v>
      </c>
      <c r="BZ72" s="11">
        <f t="shared" si="63"/>
        <v>6</v>
      </c>
      <c r="CA72" s="56"/>
    </row>
    <row r="73" spans="1:94" x14ac:dyDescent="0.25">
      <c r="A73" t="s">
        <v>263</v>
      </c>
      <c r="B73" t="s">
        <v>56</v>
      </c>
      <c r="C73" s="5">
        <v>2</v>
      </c>
      <c r="D73">
        <v>0</v>
      </c>
      <c r="E73" s="6">
        <v>0</v>
      </c>
      <c r="F73">
        <v>0</v>
      </c>
      <c r="G73" s="6">
        <v>0</v>
      </c>
      <c r="H73">
        <v>0</v>
      </c>
      <c r="I73" s="3">
        <v>0</v>
      </c>
      <c r="J73">
        <v>1</v>
      </c>
      <c r="K73" s="6">
        <v>0</v>
      </c>
      <c r="L73">
        <v>0</v>
      </c>
      <c r="M73" s="6">
        <v>0</v>
      </c>
      <c r="N73">
        <v>1</v>
      </c>
      <c r="O73" s="6">
        <v>0</v>
      </c>
      <c r="P73">
        <v>1</v>
      </c>
      <c r="Q73" s="3">
        <v>0</v>
      </c>
      <c r="R73">
        <v>0</v>
      </c>
      <c r="S73" s="6">
        <v>0</v>
      </c>
      <c r="T73">
        <v>1</v>
      </c>
      <c r="U73" s="6">
        <v>0</v>
      </c>
      <c r="V73">
        <v>1</v>
      </c>
      <c r="W73" s="6">
        <v>0</v>
      </c>
      <c r="X73">
        <v>0</v>
      </c>
      <c r="Y73" s="3">
        <v>0</v>
      </c>
      <c r="Z73">
        <v>1</v>
      </c>
      <c r="AA73" s="6">
        <v>0</v>
      </c>
      <c r="AB73">
        <v>1</v>
      </c>
      <c r="AC73" s="6">
        <v>0</v>
      </c>
      <c r="AD73">
        <v>0</v>
      </c>
      <c r="AE73" s="6">
        <v>0</v>
      </c>
      <c r="AF73">
        <v>1</v>
      </c>
      <c r="AG73" s="3">
        <v>0</v>
      </c>
      <c r="AH73">
        <v>1</v>
      </c>
      <c r="AI73" s="6">
        <v>0</v>
      </c>
      <c r="AJ73">
        <v>0</v>
      </c>
      <c r="AK73" s="6">
        <v>0</v>
      </c>
      <c r="AL73">
        <v>0</v>
      </c>
      <c r="AM73" s="6">
        <v>0</v>
      </c>
      <c r="AN73">
        <v>0</v>
      </c>
      <c r="AO73" s="6">
        <v>0</v>
      </c>
      <c r="AP73">
        <v>1</v>
      </c>
      <c r="AQ73" s="3">
        <v>0</v>
      </c>
      <c r="AR73">
        <v>11</v>
      </c>
      <c r="AS73">
        <v>4</v>
      </c>
      <c r="AT73">
        <v>3</v>
      </c>
      <c r="AU73">
        <v>26</v>
      </c>
      <c r="AV73" s="6">
        <v>2</v>
      </c>
      <c r="AW73">
        <v>106</v>
      </c>
      <c r="AX73" s="3">
        <v>848</v>
      </c>
      <c r="AZ73">
        <f t="shared" si="36"/>
        <v>0</v>
      </c>
      <c r="BA73">
        <f t="shared" si="37"/>
        <v>0</v>
      </c>
      <c r="BB73" s="6">
        <f t="shared" si="38"/>
        <v>0</v>
      </c>
      <c r="BD73" s="11">
        <f t="shared" si="54"/>
        <v>0.75</v>
      </c>
      <c r="BE73" s="12">
        <f t="shared" si="54"/>
        <v>0</v>
      </c>
      <c r="BF73" s="11">
        <f t="shared" si="55"/>
        <v>0.4</v>
      </c>
      <c r="BG73" s="12">
        <f t="shared" si="55"/>
        <v>0</v>
      </c>
      <c r="BH73" s="11">
        <f t="shared" si="56"/>
        <v>0.75</v>
      </c>
      <c r="BI73" s="12">
        <f t="shared" si="56"/>
        <v>0</v>
      </c>
      <c r="BJ73" s="24">
        <f t="shared" si="57"/>
        <v>0.5</v>
      </c>
      <c r="BK73" s="25">
        <f t="shared" si="57"/>
        <v>0</v>
      </c>
      <c r="BL73" s="24">
        <f t="shared" si="58"/>
        <v>0.61538461538461542</v>
      </c>
      <c r="BM73" s="24">
        <f t="shared" si="58"/>
        <v>0</v>
      </c>
      <c r="BN73" s="25">
        <f t="shared" si="44"/>
        <v>0.27884615384615385</v>
      </c>
      <c r="BQ73" s="11">
        <f t="shared" si="59"/>
        <v>3</v>
      </c>
      <c r="BR73" s="12">
        <f t="shared" si="59"/>
        <v>0</v>
      </c>
      <c r="BS73" s="11">
        <f t="shared" si="60"/>
        <v>2</v>
      </c>
      <c r="BT73" s="12">
        <f t="shared" si="60"/>
        <v>0</v>
      </c>
      <c r="BU73" s="11">
        <f t="shared" si="61"/>
        <v>3</v>
      </c>
      <c r="BV73" s="12">
        <f t="shared" si="61"/>
        <v>0</v>
      </c>
      <c r="BW73" s="11">
        <f t="shared" si="62"/>
        <v>2</v>
      </c>
      <c r="BX73" s="12">
        <f t="shared" si="62"/>
        <v>0</v>
      </c>
      <c r="BY73" s="11">
        <f t="shared" si="63"/>
        <v>8</v>
      </c>
      <c r="BZ73" s="11">
        <f t="shared" si="63"/>
        <v>0</v>
      </c>
      <c r="CA73" s="56"/>
    </row>
    <row r="74" spans="1:94" s="13" customFormat="1" ht="18.75" x14ac:dyDescent="0.3">
      <c r="A74" s="13" t="s">
        <v>260</v>
      </c>
      <c r="C74" s="30"/>
      <c r="D74" s="18">
        <f t="shared" ref="D74:AQ74" si="64">AVERAGE(D44:D73)</f>
        <v>0</v>
      </c>
      <c r="E74" s="19">
        <f t="shared" si="64"/>
        <v>0</v>
      </c>
      <c r="F74" s="18">
        <f t="shared" si="64"/>
        <v>6.6666666666666666E-2</v>
      </c>
      <c r="G74" s="19">
        <f t="shared" si="64"/>
        <v>0</v>
      </c>
      <c r="H74" s="18">
        <f t="shared" si="64"/>
        <v>0.6</v>
      </c>
      <c r="I74" s="38">
        <f t="shared" si="64"/>
        <v>0.13333333333333333</v>
      </c>
      <c r="J74" s="18">
        <f t="shared" si="64"/>
        <v>0.83333333333333337</v>
      </c>
      <c r="K74" s="19">
        <f t="shared" si="64"/>
        <v>6.6666666666666666E-2</v>
      </c>
      <c r="L74" s="18">
        <f t="shared" si="64"/>
        <v>0.66666666666666663</v>
      </c>
      <c r="M74" s="19">
        <f t="shared" si="64"/>
        <v>0</v>
      </c>
      <c r="N74" s="18">
        <f t="shared" si="64"/>
        <v>0.76666666666666672</v>
      </c>
      <c r="O74" s="19">
        <f t="shared" si="64"/>
        <v>3.3333333333333333E-2</v>
      </c>
      <c r="P74" s="18">
        <f t="shared" si="64"/>
        <v>0.8</v>
      </c>
      <c r="Q74" s="38">
        <f t="shared" si="64"/>
        <v>0</v>
      </c>
      <c r="R74" s="18">
        <f t="shared" si="64"/>
        <v>0.5</v>
      </c>
      <c r="S74" s="19">
        <f t="shared" si="64"/>
        <v>3.3333333333333333E-2</v>
      </c>
      <c r="T74" s="18">
        <f t="shared" si="64"/>
        <v>0.6</v>
      </c>
      <c r="U74" s="19">
        <f t="shared" si="64"/>
        <v>6.6666666666666666E-2</v>
      </c>
      <c r="V74" s="18">
        <f t="shared" si="64"/>
        <v>0.7</v>
      </c>
      <c r="W74" s="19">
        <f t="shared" si="64"/>
        <v>6.6666666666666666E-2</v>
      </c>
      <c r="X74" s="18">
        <f t="shared" si="64"/>
        <v>0.6</v>
      </c>
      <c r="Y74" s="38">
        <f t="shared" si="64"/>
        <v>3.3333333333333333E-2</v>
      </c>
      <c r="Z74" s="18">
        <f t="shared" si="64"/>
        <v>0.7</v>
      </c>
      <c r="AA74" s="19">
        <f t="shared" si="64"/>
        <v>3.3333333333333333E-2</v>
      </c>
      <c r="AB74" s="18">
        <f t="shared" si="64"/>
        <v>0.7</v>
      </c>
      <c r="AC74" s="19">
        <f t="shared" si="64"/>
        <v>0.1</v>
      </c>
      <c r="AD74" s="18">
        <f t="shared" si="64"/>
        <v>0.6333333333333333</v>
      </c>
      <c r="AE74" s="19">
        <f t="shared" si="64"/>
        <v>3.3333333333333333E-2</v>
      </c>
      <c r="AF74" s="18">
        <f t="shared" si="64"/>
        <v>0.76666666666666672</v>
      </c>
      <c r="AG74" s="38">
        <f t="shared" si="64"/>
        <v>3.3333333333333333E-2</v>
      </c>
      <c r="AH74" s="18">
        <f t="shared" si="64"/>
        <v>0.9</v>
      </c>
      <c r="AI74" s="19">
        <f t="shared" si="64"/>
        <v>0.1</v>
      </c>
      <c r="AJ74" s="18">
        <f t="shared" si="64"/>
        <v>0.8666666666666667</v>
      </c>
      <c r="AK74" s="19">
        <f t="shared" si="64"/>
        <v>0.13333333333333333</v>
      </c>
      <c r="AL74" s="18">
        <f t="shared" si="64"/>
        <v>0.73333333333333328</v>
      </c>
      <c r="AM74" s="19">
        <f t="shared" si="64"/>
        <v>0.13333333333333333</v>
      </c>
      <c r="AN74" s="18">
        <f t="shared" si="64"/>
        <v>0.73333333333333328</v>
      </c>
      <c r="AO74" s="19">
        <f t="shared" si="64"/>
        <v>3.3333333333333333E-2</v>
      </c>
      <c r="AP74" s="18">
        <f t="shared" si="64"/>
        <v>0.8666666666666667</v>
      </c>
      <c r="AQ74" s="38">
        <f t="shared" si="64"/>
        <v>3.3333333333333333E-2</v>
      </c>
      <c r="AR74" s="18"/>
      <c r="AS74" s="15">
        <f t="shared" ref="AS74:AX74" si="65">AVERAGE(AS44:AS73)</f>
        <v>3.7666666666666666</v>
      </c>
      <c r="AT74" s="15">
        <f t="shared" si="65"/>
        <v>3.1333333333333333</v>
      </c>
      <c r="AU74" s="17">
        <f t="shared" si="65"/>
        <v>32.466666666666669</v>
      </c>
      <c r="AV74" s="16">
        <f t="shared" si="65"/>
        <v>1.3333333333333333</v>
      </c>
      <c r="AW74" s="17">
        <f t="shared" si="65"/>
        <v>85.566666666666663</v>
      </c>
      <c r="AX74" s="40">
        <f t="shared" si="65"/>
        <v>508.13333333333333</v>
      </c>
      <c r="AY74" s="14"/>
      <c r="AZ74" s="18">
        <f>AVERAGE(AZ44:AZ73)</f>
        <v>0</v>
      </c>
      <c r="BA74" s="18">
        <f>AVERAGE(BA44:BA73)</f>
        <v>6.6666666666666666E-2</v>
      </c>
      <c r="BB74" s="19">
        <f>AVERAGE(BB44:BB73)</f>
        <v>0.6</v>
      </c>
      <c r="BD74" s="18">
        <f t="shared" ref="BD74:BN74" si="66">AVERAGE(BD44:BD73)</f>
        <v>0.76666666666666672</v>
      </c>
      <c r="BE74" s="19">
        <f t="shared" si="66"/>
        <v>2.5000000000000001E-2</v>
      </c>
      <c r="BF74" s="18">
        <f t="shared" si="66"/>
        <v>0.82000000000000017</v>
      </c>
      <c r="BG74" s="19">
        <f t="shared" si="66"/>
        <v>8.666666666666667E-2</v>
      </c>
      <c r="BH74" s="18">
        <f t="shared" si="66"/>
        <v>0.7</v>
      </c>
      <c r="BI74" s="19">
        <f t="shared" si="66"/>
        <v>0.05</v>
      </c>
      <c r="BJ74" s="20">
        <f t="shared" si="66"/>
        <v>0.6</v>
      </c>
      <c r="BK74" s="21">
        <f t="shared" si="66"/>
        <v>0.05</v>
      </c>
      <c r="BL74" s="132">
        <f t="shared" si="66"/>
        <v>0.76666666666666705</v>
      </c>
      <c r="BM74" s="132">
        <f t="shared" si="66"/>
        <v>5.6410256410256418E-2</v>
      </c>
      <c r="BN74" s="21">
        <f t="shared" si="66"/>
        <v>0.36826923076923074</v>
      </c>
      <c r="BP74" s="14" t="s">
        <v>148</v>
      </c>
      <c r="BQ74" s="18">
        <f t="shared" ref="BQ74:BZ74" si="67">VARP(BQ44:BQ73)</f>
        <v>1.1955555555555555</v>
      </c>
      <c r="BR74" s="19">
        <f t="shared" si="67"/>
        <v>0.09</v>
      </c>
      <c r="BS74" s="18">
        <f t="shared" si="67"/>
        <v>1.0900000000000001</v>
      </c>
      <c r="BT74" s="19">
        <f t="shared" si="67"/>
        <v>0.5788888888888889</v>
      </c>
      <c r="BU74" s="18">
        <f t="shared" si="67"/>
        <v>1.2933333333333332</v>
      </c>
      <c r="BV74" s="19">
        <f t="shared" si="67"/>
        <v>0.36</v>
      </c>
      <c r="BW74" s="18">
        <f t="shared" si="67"/>
        <v>1.1733333333333333</v>
      </c>
      <c r="BX74" s="19">
        <f t="shared" si="67"/>
        <v>0.36</v>
      </c>
      <c r="BY74" s="18">
        <f t="shared" si="67"/>
        <v>5.8322222222222226</v>
      </c>
      <c r="BZ74" s="18">
        <f t="shared" si="67"/>
        <v>1.7955555555555556</v>
      </c>
      <c r="CA74" s="73"/>
    </row>
    <row r="75" spans="1:94" s="1" customFormat="1" ht="15.75" customHeight="1" x14ac:dyDescent="0.25">
      <c r="A75" t="s">
        <v>146</v>
      </c>
      <c r="C75" s="67"/>
      <c r="D75" s="43">
        <f t="shared" ref="D75:AQ75" si="68">VARP(D44:D73)</f>
        <v>0</v>
      </c>
      <c r="E75" s="44">
        <f t="shared" si="68"/>
        <v>0</v>
      </c>
      <c r="F75" s="43">
        <f t="shared" si="68"/>
        <v>6.222222222222222E-2</v>
      </c>
      <c r="G75" s="44">
        <f t="shared" si="68"/>
        <v>0</v>
      </c>
      <c r="H75" s="43">
        <f t="shared" si="68"/>
        <v>0.24</v>
      </c>
      <c r="I75" s="45">
        <f t="shared" si="68"/>
        <v>0.11555555555555555</v>
      </c>
      <c r="J75" s="43">
        <f t="shared" si="68"/>
        <v>0.1388888888888889</v>
      </c>
      <c r="K75" s="44">
        <f t="shared" si="68"/>
        <v>6.222222222222222E-2</v>
      </c>
      <c r="L75" s="43">
        <f t="shared" si="68"/>
        <v>0.22222222222222221</v>
      </c>
      <c r="M75" s="44">
        <f t="shared" si="68"/>
        <v>0</v>
      </c>
      <c r="N75" s="43">
        <f t="shared" si="68"/>
        <v>0.17888888888888888</v>
      </c>
      <c r="O75" s="44">
        <f t="shared" si="68"/>
        <v>3.2222222222222222E-2</v>
      </c>
      <c r="P75" s="43">
        <f t="shared" si="68"/>
        <v>0.16</v>
      </c>
      <c r="Q75" s="45">
        <f t="shared" si="68"/>
        <v>0</v>
      </c>
      <c r="R75" s="43">
        <f t="shared" si="68"/>
        <v>0.25</v>
      </c>
      <c r="S75" s="44">
        <f t="shared" si="68"/>
        <v>3.2222222222222222E-2</v>
      </c>
      <c r="T75" s="43">
        <f t="shared" si="68"/>
        <v>0.24</v>
      </c>
      <c r="U75" s="44">
        <f t="shared" si="68"/>
        <v>6.222222222222222E-2</v>
      </c>
      <c r="V75" s="43">
        <f t="shared" si="68"/>
        <v>0.21</v>
      </c>
      <c r="W75" s="44">
        <f t="shared" si="68"/>
        <v>6.222222222222222E-2</v>
      </c>
      <c r="X75" s="43">
        <f t="shared" si="68"/>
        <v>0.24</v>
      </c>
      <c r="Y75" s="45">
        <f t="shared" si="68"/>
        <v>3.2222222222222222E-2</v>
      </c>
      <c r="Z75" s="43">
        <f t="shared" si="68"/>
        <v>0.21</v>
      </c>
      <c r="AA75" s="44">
        <f t="shared" si="68"/>
        <v>3.2222222222222222E-2</v>
      </c>
      <c r="AB75" s="43">
        <f t="shared" si="68"/>
        <v>0.21</v>
      </c>
      <c r="AC75" s="44">
        <f t="shared" si="68"/>
        <v>0.09</v>
      </c>
      <c r="AD75" s="43">
        <f t="shared" si="68"/>
        <v>0.23222222222222222</v>
      </c>
      <c r="AE75" s="44">
        <f t="shared" si="68"/>
        <v>3.2222222222222222E-2</v>
      </c>
      <c r="AF75" s="43">
        <f t="shared" si="68"/>
        <v>0.17888888888888888</v>
      </c>
      <c r="AG75" s="45">
        <f t="shared" si="68"/>
        <v>3.2222222222222222E-2</v>
      </c>
      <c r="AH75" s="43">
        <f t="shared" si="68"/>
        <v>0.09</v>
      </c>
      <c r="AI75" s="44">
        <f t="shared" si="68"/>
        <v>0.09</v>
      </c>
      <c r="AJ75" s="43">
        <f t="shared" si="68"/>
        <v>0.11555555555555555</v>
      </c>
      <c r="AK75" s="44">
        <f t="shared" si="68"/>
        <v>0.11555555555555555</v>
      </c>
      <c r="AL75" s="43">
        <f t="shared" si="68"/>
        <v>0.19555555555555557</v>
      </c>
      <c r="AM75" s="44">
        <f t="shared" si="68"/>
        <v>0.11555555555555555</v>
      </c>
      <c r="AN75" s="43">
        <f t="shared" si="68"/>
        <v>0.19555555555555557</v>
      </c>
      <c r="AO75" s="44">
        <f t="shared" si="68"/>
        <v>3.2222222222222222E-2</v>
      </c>
      <c r="AP75" s="43">
        <f t="shared" si="68"/>
        <v>0.11555555555555555</v>
      </c>
      <c r="AQ75" s="45">
        <f t="shared" si="68"/>
        <v>3.2222222222222222E-2</v>
      </c>
      <c r="AR75" s="43"/>
      <c r="AS75" s="43"/>
      <c r="AV75" s="23"/>
      <c r="AX75" s="22"/>
      <c r="AY75" s="23"/>
      <c r="AZ75" s="157" t="s">
        <v>164</v>
      </c>
      <c r="BA75" s="158"/>
      <c r="BB75" s="159"/>
      <c r="BD75" s="43">
        <f t="shared" ref="BD75:BM75" si="69">STDEV(BD44:BD73)</f>
        <v>0.27802670838376781</v>
      </c>
      <c r="BE75" s="44">
        <f t="shared" si="69"/>
        <v>7.6282144157341164E-2</v>
      </c>
      <c r="BF75" s="43">
        <f t="shared" si="69"/>
        <v>0.21237572430921059</v>
      </c>
      <c r="BG75" s="44">
        <f t="shared" si="69"/>
        <v>0.15477087254553343</v>
      </c>
      <c r="BH75" s="43">
        <f t="shared" si="69"/>
        <v>0.2891724220169905</v>
      </c>
      <c r="BI75" s="44">
        <f t="shared" si="69"/>
        <v>0.15256428831468233</v>
      </c>
      <c r="BJ75" s="43">
        <f t="shared" si="69"/>
        <v>0.27543069720987384</v>
      </c>
      <c r="BK75" s="44">
        <f t="shared" si="69"/>
        <v>0.15256428831468233</v>
      </c>
      <c r="BL75" s="134">
        <f t="shared" si="69"/>
        <v>0.18894495822503027</v>
      </c>
      <c r="BM75" s="134">
        <f t="shared" si="69"/>
        <v>0.10483775191708615</v>
      </c>
      <c r="BN75" s="23"/>
      <c r="BP75" s="6" t="s">
        <v>149</v>
      </c>
      <c r="BQ75" s="11">
        <f>SUM(J75, L75, N75, P75)</f>
        <v>0.70000000000000007</v>
      </c>
      <c r="BR75" s="44">
        <f>SUM(K75, M75, O75, Q75)</f>
        <v>9.4444444444444442E-2</v>
      </c>
      <c r="BS75" s="43">
        <f>SUM(AH75, AJ75, AL75, AN75, AP75)</f>
        <v>0.7122222222222222</v>
      </c>
      <c r="BT75" s="44">
        <f>SUM(AI75, AK75, AM75, AO75, AQ75)</f>
        <v>0.38555555555555554</v>
      </c>
      <c r="BU75" s="43">
        <f>SUM(Z75, AB75, AD75, AF75)</f>
        <v>0.83111111111111113</v>
      </c>
      <c r="BV75" s="44">
        <f>SUM(AA75, AC75, AE75, AG75)</f>
        <v>0.18666666666666665</v>
      </c>
      <c r="BW75" s="43">
        <f>SUM(R75, T75, V75, X75)</f>
        <v>0.94</v>
      </c>
      <c r="BX75" s="44">
        <f>SUM(S75, U75, W75, Y75)</f>
        <v>0.18888888888888888</v>
      </c>
      <c r="BY75" s="43">
        <f>SUM(J75, L75, N75, P75, Z75, AB75, AD75, AF75, AH75, AJ75, AL75, AN75, AP75)</f>
        <v>2.2433333333333332</v>
      </c>
      <c r="BZ75" s="43">
        <f>SUM(K75, M75, O75, Q75, AA75, AC75, AE75, AG75, AI75, AK75, AM75, AO75, AQ75)</f>
        <v>0.66666666666666663</v>
      </c>
      <c r="CA75" s="77"/>
    </row>
    <row r="76" spans="1:94" ht="18.75" x14ac:dyDescent="0.3">
      <c r="A76" s="36"/>
      <c r="AZ76" s="160"/>
      <c r="BA76" s="161"/>
      <c r="BB76" s="162"/>
      <c r="BC76" s="1"/>
      <c r="BD76" s="11"/>
      <c r="BE76" s="12"/>
      <c r="BF76" s="11"/>
      <c r="BG76" s="12"/>
      <c r="BH76" s="11"/>
      <c r="BI76" s="12"/>
      <c r="BJ76" s="11"/>
      <c r="BK76" s="12"/>
      <c r="BL76" s="135"/>
      <c r="BM76" s="135"/>
      <c r="BN76" s="25"/>
      <c r="BP76" s="42" t="s">
        <v>156</v>
      </c>
      <c r="BQ76" s="26">
        <f>(4/(4 - 1)) * ( 1 - BQ75/BQ74)</f>
        <v>0.55266418835192055</v>
      </c>
      <c r="BR76" s="27">
        <f>(4/(4 - 1)) * ( 1 - BR75/BR74)</f>
        <v>-6.5843621399176946E-2</v>
      </c>
      <c r="BS76" s="26">
        <f>(5/(5 - 1)) * ( 1 - BS75/BS74)</f>
        <v>0.43323139653414888</v>
      </c>
      <c r="BT76" s="27">
        <f>(5/(5 - 1)) * ( 1 - BT75/BT74)</f>
        <v>0.4174664107485605</v>
      </c>
      <c r="BU76" s="26">
        <f>(4/(4 - 1)) * ( 1 - BU75/BU74)</f>
        <v>0.47651775486827025</v>
      </c>
      <c r="BV76" s="27">
        <f>(4/(4 - 1)) * ( 1 - BV75/BV74)</f>
        <v>0.64197530864197527</v>
      </c>
      <c r="BW76" s="46">
        <f>(4/(4 - 1)) * ( 1 - BW75/BW74)</f>
        <v>0.26515151515151525</v>
      </c>
      <c r="BX76" s="27">
        <f>(4/(4 - 1)) * ( 1 - BX75/BX74)</f>
        <v>0.63374485596707819</v>
      </c>
      <c r="BY76" s="79">
        <f>(13/(13 - 1)) * ( 1 - BY75/BY74)</f>
        <v>0.66663491458690549</v>
      </c>
      <c r="BZ76" s="79">
        <f>(13/(13 - 1)) * ( 1 - BZ75/BZ74)</f>
        <v>0.68110561056105601</v>
      </c>
      <c r="CA76" s="74"/>
    </row>
    <row r="77" spans="1:94" x14ac:dyDescent="0.25">
      <c r="A77" t="s">
        <v>388</v>
      </c>
      <c r="AZ77" s="160"/>
      <c r="BA77" s="161"/>
      <c r="BB77" s="162"/>
      <c r="BC77" s="1"/>
      <c r="BD77" s="11"/>
      <c r="BE77" s="12"/>
      <c r="BF77" s="11"/>
      <c r="BG77" s="12"/>
      <c r="BH77" s="11"/>
      <c r="BI77" s="12"/>
      <c r="BJ77" s="11"/>
      <c r="BK77" s="12"/>
      <c r="BL77" s="136">
        <v>0.83076899999999998</v>
      </c>
      <c r="BM77" s="137">
        <v>9.7435897435897451E-2</v>
      </c>
      <c r="BN77" s="25"/>
    </row>
    <row r="78" spans="1:94" x14ac:dyDescent="0.25">
      <c r="A78" t="s">
        <v>387</v>
      </c>
      <c r="AZ78" s="80"/>
      <c r="BA78" s="80"/>
      <c r="BB78" s="58"/>
      <c r="BC78" s="1"/>
      <c r="BD78" s="11"/>
      <c r="BE78" s="12"/>
      <c r="BF78" s="11"/>
      <c r="BG78" s="12"/>
      <c r="BH78" s="11"/>
      <c r="BI78" s="12"/>
      <c r="BJ78" s="11"/>
      <c r="BK78" s="12"/>
      <c r="BL78" s="136">
        <v>0.69487200000000005</v>
      </c>
      <c r="BM78" s="137">
        <v>2.3076923076923075E-2</v>
      </c>
      <c r="BN78" s="25"/>
    </row>
    <row r="79" spans="1:94" x14ac:dyDescent="0.25">
      <c r="AZ79" s="80"/>
      <c r="BA79" s="80"/>
      <c r="BB79" s="58"/>
      <c r="BC79" s="1"/>
      <c r="BD79" s="11"/>
      <c r="BE79" s="12"/>
      <c r="BF79" s="11"/>
      <c r="BG79" s="12"/>
      <c r="BH79" s="11"/>
      <c r="BI79" s="12"/>
      <c r="BJ79" s="11"/>
      <c r="BK79" s="12"/>
      <c r="BL79" s="11"/>
      <c r="BM79" s="11"/>
      <c r="BN79" s="25"/>
    </row>
    <row r="80" spans="1:94" s="33" customFormat="1" ht="18.75" x14ac:dyDescent="0.3">
      <c r="A80" s="49" t="s">
        <v>163</v>
      </c>
      <c r="C80" s="66"/>
      <c r="E80" s="34"/>
      <c r="G80" s="34"/>
      <c r="I80" s="35"/>
      <c r="K80" s="34"/>
      <c r="M80" s="34"/>
      <c r="O80" s="34"/>
      <c r="Q80" s="35"/>
      <c r="S80" s="34"/>
      <c r="U80" s="34"/>
      <c r="W80" s="34"/>
      <c r="Y80" s="35"/>
      <c r="AA80" s="34"/>
      <c r="AC80" s="34"/>
      <c r="AE80" s="34"/>
      <c r="AG80" s="35"/>
      <c r="AI80" s="34"/>
      <c r="AK80" s="34"/>
      <c r="AM80" s="34"/>
      <c r="AO80" s="34"/>
      <c r="AQ80" s="35"/>
      <c r="AV80" s="34"/>
      <c r="AX80" s="35"/>
      <c r="AY80" s="34"/>
      <c r="BB80" s="34"/>
      <c r="BE80" s="34"/>
      <c r="BG80" s="34"/>
      <c r="BI80" s="34"/>
      <c r="BK80" s="34"/>
      <c r="BN80" s="34"/>
      <c r="BP80" s="34"/>
      <c r="BR80" s="34"/>
      <c r="BT80" s="34"/>
      <c r="BV80" s="34"/>
      <c r="BX80" s="34"/>
      <c r="CA80" s="76"/>
    </row>
    <row r="81" spans="1:91" s="1" customFormat="1" ht="15" customHeight="1" x14ac:dyDescent="0.25">
      <c r="A81" s="37" t="s">
        <v>169</v>
      </c>
      <c r="B81" s="1" t="s">
        <v>56</v>
      </c>
      <c r="C81" s="67">
        <v>3</v>
      </c>
      <c r="D81" s="1">
        <v>0</v>
      </c>
      <c r="E81" s="23">
        <v>0</v>
      </c>
      <c r="F81" s="1">
        <v>0</v>
      </c>
      <c r="G81" s="23">
        <v>0</v>
      </c>
      <c r="H81" s="1">
        <v>1</v>
      </c>
      <c r="I81" s="22">
        <v>0</v>
      </c>
      <c r="J81" s="1">
        <v>1</v>
      </c>
      <c r="K81" s="23">
        <v>1</v>
      </c>
      <c r="L81" s="1">
        <v>1</v>
      </c>
      <c r="M81" s="23">
        <v>1</v>
      </c>
      <c r="N81" s="1">
        <v>1</v>
      </c>
      <c r="O81" s="23">
        <v>1</v>
      </c>
      <c r="P81" s="1">
        <v>1</v>
      </c>
      <c r="Q81" s="22">
        <v>1</v>
      </c>
      <c r="R81" s="1">
        <v>0</v>
      </c>
      <c r="S81" s="23">
        <v>0</v>
      </c>
      <c r="T81" s="1">
        <v>1</v>
      </c>
      <c r="U81" s="23">
        <v>1</v>
      </c>
      <c r="V81" s="1">
        <v>1</v>
      </c>
      <c r="W81" s="23">
        <v>1</v>
      </c>
      <c r="X81" s="1">
        <v>0</v>
      </c>
      <c r="Y81" s="22">
        <v>0</v>
      </c>
      <c r="Z81" s="1">
        <v>1</v>
      </c>
      <c r="AA81" s="23">
        <v>1</v>
      </c>
      <c r="AB81" s="1">
        <v>0</v>
      </c>
      <c r="AC81" s="23">
        <v>0</v>
      </c>
      <c r="AD81" s="1">
        <v>1</v>
      </c>
      <c r="AE81" s="23">
        <v>1</v>
      </c>
      <c r="AF81" s="1">
        <v>1</v>
      </c>
      <c r="AG81" s="22">
        <v>1</v>
      </c>
      <c r="AH81" s="1">
        <v>1</v>
      </c>
      <c r="AI81" s="23">
        <v>1</v>
      </c>
      <c r="AJ81" s="1">
        <v>1</v>
      </c>
      <c r="AK81" s="23">
        <v>1</v>
      </c>
      <c r="AL81" s="1">
        <v>1</v>
      </c>
      <c r="AM81" s="23">
        <v>1</v>
      </c>
      <c r="AN81" s="1">
        <v>1</v>
      </c>
      <c r="AO81" s="23">
        <v>1</v>
      </c>
      <c r="AP81" s="1">
        <v>1</v>
      </c>
      <c r="AQ81" s="22">
        <v>1</v>
      </c>
      <c r="AR81" s="1">
        <v>11</v>
      </c>
      <c r="AS81" s="1">
        <v>3</v>
      </c>
      <c r="AT81" s="1">
        <v>2</v>
      </c>
      <c r="AU81" s="1">
        <v>20</v>
      </c>
      <c r="AV81" s="23">
        <v>1</v>
      </c>
      <c r="AW81" s="1">
        <v>39</v>
      </c>
      <c r="AX81" s="22">
        <v>291</v>
      </c>
      <c r="AY81" s="23"/>
      <c r="AZ81">
        <f t="shared" ref="AZ81:AZ113" si="70">D81</f>
        <v>0</v>
      </c>
      <c r="BA81">
        <f t="shared" ref="BA81:BA113" si="71">F81</f>
        <v>0</v>
      </c>
      <c r="BB81" s="6">
        <f t="shared" ref="BB81:BB113" si="72">H81</f>
        <v>1</v>
      </c>
      <c r="BC81"/>
      <c r="BD81" s="11">
        <f t="shared" ref="BD81:BE97" si="73">AVERAGE(J81, L81, N81, P81)</f>
        <v>1</v>
      </c>
      <c r="BE81" s="12">
        <f t="shared" si="73"/>
        <v>1</v>
      </c>
      <c r="BF81" s="11">
        <f t="shared" ref="BF81:BG97" si="74">AVERAGE(AH81, AJ81, AL81, AN81, AP81)</f>
        <v>1</v>
      </c>
      <c r="BG81" s="12">
        <f t="shared" si="74"/>
        <v>1</v>
      </c>
      <c r="BH81" s="11">
        <f t="shared" ref="BH81:BI97" si="75">AVERAGE(Z81, AB81, AD81, AF81)</f>
        <v>0.75</v>
      </c>
      <c r="BI81" s="12">
        <f t="shared" si="75"/>
        <v>0.75</v>
      </c>
      <c r="BJ81" s="24">
        <f t="shared" ref="BJ81:BK97" si="76">AVERAGE(R81, T81, V81, X81)</f>
        <v>0.5</v>
      </c>
      <c r="BK81" s="25">
        <f t="shared" si="76"/>
        <v>0.5</v>
      </c>
      <c r="BL81" s="24">
        <f t="shared" ref="BL81:BM97" si="77">AVERAGE(J81, L81, N81, P81, Z81, AB81, AD81, AF81, AH81, AJ81, AL81, AN81, AP81)</f>
        <v>0.92307692307692313</v>
      </c>
      <c r="BM81" s="24">
        <f t="shared" si="77"/>
        <v>0.92307692307692313</v>
      </c>
      <c r="BN81" s="25">
        <f t="shared" ref="BN81:BN113" si="78">AVERAGE(BJ81, BK81, BL81, BM81)</f>
        <v>0.71153846153846156</v>
      </c>
      <c r="BP81" s="23"/>
      <c r="BQ81" s="43">
        <f t="shared" ref="BQ81:BR97" si="79">SUM(J81, L81, N81, P81)</f>
        <v>4</v>
      </c>
      <c r="BR81" s="44">
        <f t="shared" si="79"/>
        <v>4</v>
      </c>
      <c r="BS81" s="43">
        <f t="shared" ref="BS81:BT97" si="80">SUM(AH81, AJ81, AL81, AN81, AP81)</f>
        <v>5</v>
      </c>
      <c r="BT81" s="44">
        <f t="shared" si="80"/>
        <v>5</v>
      </c>
      <c r="BU81" s="43">
        <f t="shared" ref="BU81:BV97" si="81">SUM(Z81, AB81, AD81, AF81)</f>
        <v>3</v>
      </c>
      <c r="BV81" s="44">
        <f t="shared" si="81"/>
        <v>3</v>
      </c>
      <c r="BW81" s="43">
        <f t="shared" ref="BW81:BX97" si="82">SUM(R81, T81, V81, X81)</f>
        <v>2</v>
      </c>
      <c r="BX81" s="44">
        <f t="shared" si="82"/>
        <v>2</v>
      </c>
      <c r="BY81" s="43">
        <f t="shared" ref="BY81:BZ97" si="83">SUM(J81, L81, N81, P81, Z81, AB81, AD81, AF81, AH81, AJ81, AL81, AN81, AP81)</f>
        <v>12</v>
      </c>
      <c r="BZ81" s="43">
        <f t="shared" si="83"/>
        <v>12</v>
      </c>
      <c r="CA81" s="77"/>
    </row>
    <row r="82" spans="1:91" x14ac:dyDescent="0.25">
      <c r="A82" t="s">
        <v>170</v>
      </c>
      <c r="B82" t="s">
        <v>56</v>
      </c>
      <c r="C82" s="5">
        <v>3</v>
      </c>
      <c r="D82">
        <v>0</v>
      </c>
      <c r="E82" s="6">
        <v>0</v>
      </c>
      <c r="F82">
        <v>0</v>
      </c>
      <c r="G82" s="6">
        <v>0</v>
      </c>
      <c r="H82">
        <v>1</v>
      </c>
      <c r="I82" s="3">
        <v>1</v>
      </c>
      <c r="J82">
        <v>1</v>
      </c>
      <c r="K82" s="6">
        <v>1</v>
      </c>
      <c r="L82">
        <v>1</v>
      </c>
      <c r="M82" s="6">
        <v>1</v>
      </c>
      <c r="N82">
        <v>1</v>
      </c>
      <c r="O82" s="6">
        <v>1</v>
      </c>
      <c r="P82">
        <v>1</v>
      </c>
      <c r="Q82" s="3">
        <v>1</v>
      </c>
      <c r="R82">
        <v>1</v>
      </c>
      <c r="S82" s="6">
        <v>1</v>
      </c>
      <c r="T82">
        <v>1</v>
      </c>
      <c r="U82" s="6">
        <v>1</v>
      </c>
      <c r="V82">
        <v>1</v>
      </c>
      <c r="W82" s="6">
        <v>1</v>
      </c>
      <c r="X82">
        <v>1</v>
      </c>
      <c r="Y82" s="3">
        <v>1</v>
      </c>
      <c r="Z82">
        <v>1</v>
      </c>
      <c r="AA82" s="6">
        <v>1</v>
      </c>
      <c r="AB82">
        <v>1</v>
      </c>
      <c r="AC82" s="6">
        <v>1</v>
      </c>
      <c r="AD82">
        <v>1</v>
      </c>
      <c r="AE82" s="6">
        <v>1</v>
      </c>
      <c r="AF82">
        <v>1</v>
      </c>
      <c r="AG82" s="3">
        <v>1</v>
      </c>
      <c r="AH82">
        <v>1</v>
      </c>
      <c r="AI82" s="6">
        <v>1</v>
      </c>
      <c r="AJ82">
        <v>1</v>
      </c>
      <c r="AK82" s="6">
        <v>1</v>
      </c>
      <c r="AL82">
        <v>1</v>
      </c>
      <c r="AM82" s="6">
        <v>1</v>
      </c>
      <c r="AN82">
        <v>1</v>
      </c>
      <c r="AO82" s="6">
        <v>1</v>
      </c>
      <c r="AP82">
        <v>1</v>
      </c>
      <c r="AQ82" s="3">
        <v>1</v>
      </c>
      <c r="AR82">
        <v>11</v>
      </c>
      <c r="AS82">
        <v>5</v>
      </c>
      <c r="AT82">
        <v>2</v>
      </c>
      <c r="AU82">
        <v>25</v>
      </c>
      <c r="AV82" s="6">
        <v>1</v>
      </c>
      <c r="AW82">
        <v>42</v>
      </c>
      <c r="AX82" s="3">
        <v>399</v>
      </c>
      <c r="AZ82">
        <f t="shared" si="70"/>
        <v>0</v>
      </c>
      <c r="BA82">
        <f t="shared" si="71"/>
        <v>0</v>
      </c>
      <c r="BB82" s="6">
        <f t="shared" si="72"/>
        <v>1</v>
      </c>
      <c r="BD82" s="11">
        <f t="shared" si="73"/>
        <v>1</v>
      </c>
      <c r="BE82" s="12">
        <f t="shared" si="73"/>
        <v>1</v>
      </c>
      <c r="BF82" s="11">
        <f t="shared" si="74"/>
        <v>1</v>
      </c>
      <c r="BG82" s="12">
        <f t="shared" si="74"/>
        <v>1</v>
      </c>
      <c r="BH82" s="11">
        <f t="shared" si="75"/>
        <v>1</v>
      </c>
      <c r="BI82" s="12">
        <f t="shared" si="75"/>
        <v>1</v>
      </c>
      <c r="BJ82" s="24">
        <f t="shared" si="76"/>
        <v>1</v>
      </c>
      <c r="BK82" s="25">
        <f t="shared" si="76"/>
        <v>1</v>
      </c>
      <c r="BL82" s="24">
        <f t="shared" si="77"/>
        <v>1</v>
      </c>
      <c r="BM82" s="24">
        <f t="shared" si="77"/>
        <v>1</v>
      </c>
      <c r="BN82" s="29">
        <f t="shared" si="78"/>
        <v>1</v>
      </c>
      <c r="BQ82" s="11">
        <f t="shared" si="79"/>
        <v>4</v>
      </c>
      <c r="BR82" s="12">
        <f t="shared" si="79"/>
        <v>4</v>
      </c>
      <c r="BS82" s="11">
        <f t="shared" si="80"/>
        <v>5</v>
      </c>
      <c r="BT82" s="12">
        <f t="shared" si="80"/>
        <v>5</v>
      </c>
      <c r="BU82" s="11">
        <f t="shared" si="81"/>
        <v>4</v>
      </c>
      <c r="BV82" s="12">
        <f t="shared" si="81"/>
        <v>4</v>
      </c>
      <c r="BW82" s="11">
        <f t="shared" si="82"/>
        <v>4</v>
      </c>
      <c r="BX82" s="12">
        <f t="shared" si="82"/>
        <v>4</v>
      </c>
      <c r="BY82" s="11">
        <f t="shared" si="83"/>
        <v>13</v>
      </c>
      <c r="BZ82" s="11">
        <f t="shared" si="83"/>
        <v>13</v>
      </c>
      <c r="CA82" s="56"/>
      <c r="CB82" t="s">
        <v>370</v>
      </c>
      <c r="CE82" t="s">
        <v>397</v>
      </c>
      <c r="CI82" t="s">
        <v>370</v>
      </c>
      <c r="CL82" t="s">
        <v>399</v>
      </c>
    </row>
    <row r="83" spans="1:91" ht="15.75" thickBot="1" x14ac:dyDescent="0.3">
      <c r="A83" t="s">
        <v>171</v>
      </c>
      <c r="B83" t="s">
        <v>56</v>
      </c>
      <c r="C83" s="5">
        <v>3</v>
      </c>
      <c r="D83">
        <v>0</v>
      </c>
      <c r="E83" s="6">
        <v>0</v>
      </c>
      <c r="F83">
        <v>0</v>
      </c>
      <c r="G83" s="6">
        <v>1</v>
      </c>
      <c r="H83">
        <v>1</v>
      </c>
      <c r="I83" s="3">
        <v>1</v>
      </c>
      <c r="J83">
        <v>0</v>
      </c>
      <c r="K83" s="6">
        <v>0</v>
      </c>
      <c r="L83">
        <v>0</v>
      </c>
      <c r="M83" s="6">
        <v>0</v>
      </c>
      <c r="N83">
        <v>0</v>
      </c>
      <c r="O83" s="6">
        <v>0</v>
      </c>
      <c r="P83">
        <v>0</v>
      </c>
      <c r="Q83" s="3">
        <v>0</v>
      </c>
      <c r="R83">
        <v>0</v>
      </c>
      <c r="S83" s="6">
        <v>0</v>
      </c>
      <c r="T83">
        <v>0</v>
      </c>
      <c r="U83" s="6">
        <v>0</v>
      </c>
      <c r="V83">
        <v>0</v>
      </c>
      <c r="W83" s="6">
        <v>0</v>
      </c>
      <c r="X83">
        <v>1</v>
      </c>
      <c r="Y83" s="3">
        <v>0</v>
      </c>
      <c r="Z83">
        <v>1</v>
      </c>
      <c r="AA83" s="6">
        <v>0</v>
      </c>
      <c r="AB83">
        <v>1</v>
      </c>
      <c r="AC83" s="6">
        <v>1</v>
      </c>
      <c r="AD83">
        <v>0</v>
      </c>
      <c r="AE83" s="6">
        <v>0</v>
      </c>
      <c r="AF83">
        <v>1</v>
      </c>
      <c r="AG83" s="3">
        <v>0</v>
      </c>
      <c r="AH83">
        <v>1</v>
      </c>
      <c r="AI83" s="6">
        <v>0</v>
      </c>
      <c r="AJ83">
        <v>0</v>
      </c>
      <c r="AK83" s="6">
        <v>0</v>
      </c>
      <c r="AL83">
        <v>0</v>
      </c>
      <c r="AM83" s="6">
        <v>0</v>
      </c>
      <c r="AN83">
        <v>0</v>
      </c>
      <c r="AO83" s="6">
        <v>0</v>
      </c>
      <c r="AP83">
        <v>1</v>
      </c>
      <c r="AQ83" s="3">
        <v>0</v>
      </c>
      <c r="AR83">
        <v>11</v>
      </c>
      <c r="AS83">
        <v>4</v>
      </c>
      <c r="AT83">
        <v>4</v>
      </c>
      <c r="AU83">
        <v>43</v>
      </c>
      <c r="AV83" s="6">
        <v>2</v>
      </c>
      <c r="AW83">
        <v>50</v>
      </c>
      <c r="AX83" s="3">
        <v>124</v>
      </c>
      <c r="AZ83">
        <f t="shared" si="70"/>
        <v>0</v>
      </c>
      <c r="BA83">
        <f t="shared" si="71"/>
        <v>0</v>
      </c>
      <c r="BB83" s="6">
        <f t="shared" si="72"/>
        <v>1</v>
      </c>
      <c r="BD83" s="11">
        <f t="shared" si="73"/>
        <v>0</v>
      </c>
      <c r="BE83" s="12">
        <f t="shared" si="73"/>
        <v>0</v>
      </c>
      <c r="BF83" s="11">
        <f t="shared" si="74"/>
        <v>0.4</v>
      </c>
      <c r="BG83" s="12">
        <f t="shared" si="74"/>
        <v>0</v>
      </c>
      <c r="BH83" s="11">
        <f t="shared" si="75"/>
        <v>0.75</v>
      </c>
      <c r="BI83" s="12">
        <f t="shared" si="75"/>
        <v>0.25</v>
      </c>
      <c r="BJ83" s="24">
        <f t="shared" si="76"/>
        <v>0.25</v>
      </c>
      <c r="BK83" s="25">
        <f t="shared" si="76"/>
        <v>0</v>
      </c>
      <c r="BL83" s="24">
        <f t="shared" si="77"/>
        <v>0.38461538461538464</v>
      </c>
      <c r="BM83" s="24">
        <f t="shared" si="77"/>
        <v>7.6923076923076927E-2</v>
      </c>
      <c r="BN83" s="25">
        <f t="shared" si="78"/>
        <v>0.17788461538461536</v>
      </c>
      <c r="BQ83" s="11">
        <f t="shared" si="79"/>
        <v>0</v>
      </c>
      <c r="BR83" s="12">
        <f t="shared" si="79"/>
        <v>0</v>
      </c>
      <c r="BS83" s="11">
        <f t="shared" si="80"/>
        <v>2</v>
      </c>
      <c r="BT83" s="12">
        <f t="shared" si="80"/>
        <v>0</v>
      </c>
      <c r="BU83" s="11">
        <f t="shared" si="81"/>
        <v>3</v>
      </c>
      <c r="BV83" s="12">
        <f t="shared" si="81"/>
        <v>1</v>
      </c>
      <c r="BW83" s="11">
        <f t="shared" si="82"/>
        <v>1</v>
      </c>
      <c r="BX83" s="12">
        <f t="shared" si="82"/>
        <v>0</v>
      </c>
      <c r="BY83" s="11">
        <f t="shared" si="83"/>
        <v>5</v>
      </c>
      <c r="BZ83" s="11">
        <f t="shared" si="83"/>
        <v>1</v>
      </c>
      <c r="CA83" s="56"/>
    </row>
    <row r="84" spans="1:91" ht="15.75" thickTop="1" x14ac:dyDescent="0.25">
      <c r="A84" t="s">
        <v>186</v>
      </c>
      <c r="B84" t="s">
        <v>56</v>
      </c>
      <c r="C84" s="5">
        <v>3</v>
      </c>
      <c r="D84">
        <v>0</v>
      </c>
      <c r="E84" s="6">
        <v>0</v>
      </c>
      <c r="F84">
        <v>0</v>
      </c>
      <c r="G84" s="6">
        <v>0</v>
      </c>
      <c r="H84">
        <v>0</v>
      </c>
      <c r="I84" s="3">
        <v>1</v>
      </c>
      <c r="J84">
        <v>1</v>
      </c>
      <c r="K84" s="6">
        <v>1</v>
      </c>
      <c r="L84">
        <v>1</v>
      </c>
      <c r="M84" s="6">
        <v>1</v>
      </c>
      <c r="N84">
        <v>1</v>
      </c>
      <c r="O84" s="6">
        <v>1</v>
      </c>
      <c r="P84">
        <v>1</v>
      </c>
      <c r="Q84" s="3">
        <v>1</v>
      </c>
      <c r="R84">
        <v>0</v>
      </c>
      <c r="S84" s="6">
        <v>0</v>
      </c>
      <c r="T84">
        <v>0</v>
      </c>
      <c r="U84" s="6">
        <v>0</v>
      </c>
      <c r="V84">
        <v>0</v>
      </c>
      <c r="W84" s="6">
        <v>0</v>
      </c>
      <c r="X84">
        <v>1</v>
      </c>
      <c r="Y84" s="3">
        <v>1</v>
      </c>
      <c r="Z84">
        <v>0</v>
      </c>
      <c r="AA84" s="6">
        <v>0</v>
      </c>
      <c r="AB84">
        <v>1</v>
      </c>
      <c r="AC84" s="6">
        <v>1</v>
      </c>
      <c r="AD84">
        <v>1</v>
      </c>
      <c r="AE84" s="6">
        <v>1</v>
      </c>
      <c r="AF84">
        <v>1</v>
      </c>
      <c r="AG84" s="3">
        <v>1</v>
      </c>
      <c r="AH84">
        <v>1</v>
      </c>
      <c r="AI84" s="6">
        <v>1</v>
      </c>
      <c r="AJ84">
        <v>1</v>
      </c>
      <c r="AK84" s="6">
        <v>1</v>
      </c>
      <c r="AL84">
        <v>1</v>
      </c>
      <c r="AM84" s="6">
        <v>1</v>
      </c>
      <c r="AN84">
        <v>1</v>
      </c>
      <c r="AO84" s="6">
        <v>1</v>
      </c>
      <c r="AP84">
        <v>1</v>
      </c>
      <c r="AQ84" s="3">
        <v>1</v>
      </c>
      <c r="AR84">
        <v>11</v>
      </c>
      <c r="AS84">
        <v>4</v>
      </c>
      <c r="AT84">
        <v>4</v>
      </c>
      <c r="AU84">
        <v>31</v>
      </c>
      <c r="AV84" s="6">
        <v>2</v>
      </c>
      <c r="AW84">
        <v>65</v>
      </c>
      <c r="AX84" s="3">
        <v>428</v>
      </c>
      <c r="AZ84">
        <f t="shared" si="70"/>
        <v>0</v>
      </c>
      <c r="BA84">
        <f t="shared" si="71"/>
        <v>0</v>
      </c>
      <c r="BB84" s="6">
        <f t="shared" si="72"/>
        <v>0</v>
      </c>
      <c r="BD84" s="11">
        <f t="shared" si="73"/>
        <v>1</v>
      </c>
      <c r="BE84" s="12">
        <f t="shared" si="73"/>
        <v>1</v>
      </c>
      <c r="BF84" s="11">
        <f t="shared" si="74"/>
        <v>1</v>
      </c>
      <c r="BG84" s="12">
        <f t="shared" si="74"/>
        <v>1</v>
      </c>
      <c r="BH84" s="11">
        <f t="shared" si="75"/>
        <v>0.75</v>
      </c>
      <c r="BI84" s="12">
        <f t="shared" si="75"/>
        <v>0.75</v>
      </c>
      <c r="BJ84" s="24">
        <f t="shared" si="76"/>
        <v>0.25</v>
      </c>
      <c r="BK84" s="25">
        <f t="shared" si="76"/>
        <v>0.25</v>
      </c>
      <c r="BL84" s="24">
        <f t="shared" si="77"/>
        <v>0.92307692307692313</v>
      </c>
      <c r="BM84" s="24">
        <f t="shared" si="77"/>
        <v>0.92307692307692313</v>
      </c>
      <c r="BN84" s="25">
        <f t="shared" si="78"/>
        <v>0.58653846153846156</v>
      </c>
      <c r="BO84" s="1"/>
      <c r="BP84" s="23"/>
      <c r="BQ84" s="43">
        <f t="shared" si="79"/>
        <v>4</v>
      </c>
      <c r="BR84" s="44">
        <f t="shared" si="79"/>
        <v>4</v>
      </c>
      <c r="BS84" s="43">
        <f t="shared" si="80"/>
        <v>5</v>
      </c>
      <c r="BT84" s="44">
        <f t="shared" si="80"/>
        <v>5</v>
      </c>
      <c r="BU84" s="43">
        <f t="shared" si="81"/>
        <v>3</v>
      </c>
      <c r="BV84" s="44">
        <f t="shared" si="81"/>
        <v>3</v>
      </c>
      <c r="BW84" s="43">
        <f t="shared" si="82"/>
        <v>1</v>
      </c>
      <c r="BX84" s="44">
        <f t="shared" si="82"/>
        <v>1</v>
      </c>
      <c r="BY84" s="43">
        <f t="shared" si="83"/>
        <v>12</v>
      </c>
      <c r="BZ84" s="43">
        <f t="shared" si="83"/>
        <v>12</v>
      </c>
      <c r="CA84" s="77"/>
      <c r="CB84" s="128" t="s">
        <v>371</v>
      </c>
      <c r="CC84" s="128" t="s">
        <v>372</v>
      </c>
      <c r="CD84" s="128" t="s">
        <v>373</v>
      </c>
      <c r="CE84" s="128" t="s">
        <v>374</v>
      </c>
      <c r="CF84" s="128" t="s">
        <v>375</v>
      </c>
      <c r="CI84" s="128" t="s">
        <v>371</v>
      </c>
      <c r="CJ84" s="128" t="s">
        <v>372</v>
      </c>
      <c r="CK84" s="128" t="s">
        <v>373</v>
      </c>
      <c r="CL84" s="128" t="s">
        <v>374</v>
      </c>
      <c r="CM84" s="128" t="s">
        <v>375</v>
      </c>
    </row>
    <row r="85" spans="1:91" x14ac:dyDescent="0.25">
      <c r="A85" t="s">
        <v>187</v>
      </c>
      <c r="B85" t="s">
        <v>56</v>
      </c>
      <c r="C85" s="5">
        <v>3</v>
      </c>
      <c r="D85">
        <v>0</v>
      </c>
      <c r="E85" s="6">
        <v>0</v>
      </c>
      <c r="F85">
        <v>0</v>
      </c>
      <c r="G85" s="6">
        <v>0</v>
      </c>
      <c r="H85">
        <v>1</v>
      </c>
      <c r="I85" s="3">
        <v>1</v>
      </c>
      <c r="J85">
        <v>1</v>
      </c>
      <c r="K85" s="6">
        <v>1</v>
      </c>
      <c r="L85">
        <v>0</v>
      </c>
      <c r="M85" s="6">
        <v>0</v>
      </c>
      <c r="N85">
        <v>1</v>
      </c>
      <c r="O85" s="6">
        <v>1</v>
      </c>
      <c r="P85">
        <v>1</v>
      </c>
      <c r="Q85" s="3">
        <v>1</v>
      </c>
      <c r="R85">
        <v>1</v>
      </c>
      <c r="S85" s="6">
        <v>1</v>
      </c>
      <c r="T85">
        <v>0</v>
      </c>
      <c r="U85" s="6">
        <v>0</v>
      </c>
      <c r="V85">
        <v>1</v>
      </c>
      <c r="W85" s="6">
        <v>0</v>
      </c>
      <c r="X85">
        <v>1</v>
      </c>
      <c r="Y85" s="3">
        <v>1</v>
      </c>
      <c r="Z85">
        <v>1</v>
      </c>
      <c r="AA85" s="6">
        <v>1</v>
      </c>
      <c r="AB85">
        <v>1</v>
      </c>
      <c r="AC85" s="6">
        <v>0</v>
      </c>
      <c r="AD85">
        <v>1</v>
      </c>
      <c r="AE85" s="6">
        <v>1</v>
      </c>
      <c r="AF85">
        <v>1</v>
      </c>
      <c r="AG85" s="3">
        <v>0</v>
      </c>
      <c r="AH85">
        <v>1</v>
      </c>
      <c r="AI85" s="6">
        <v>1</v>
      </c>
      <c r="AJ85">
        <v>1</v>
      </c>
      <c r="AK85" s="6">
        <v>1</v>
      </c>
      <c r="AL85">
        <v>0</v>
      </c>
      <c r="AM85" s="6">
        <v>1</v>
      </c>
      <c r="AN85">
        <v>1</v>
      </c>
      <c r="AO85" s="6">
        <v>1</v>
      </c>
      <c r="AP85">
        <v>1</v>
      </c>
      <c r="AQ85" s="3">
        <v>0</v>
      </c>
      <c r="AR85">
        <v>11</v>
      </c>
      <c r="AS85">
        <v>3</v>
      </c>
      <c r="AT85">
        <v>4</v>
      </c>
      <c r="AU85">
        <v>35</v>
      </c>
      <c r="AV85" s="6">
        <v>1</v>
      </c>
      <c r="AW85">
        <v>62</v>
      </c>
      <c r="AX85" s="3">
        <v>409</v>
      </c>
      <c r="AZ85">
        <f t="shared" si="70"/>
        <v>0</v>
      </c>
      <c r="BA85">
        <f t="shared" si="71"/>
        <v>0</v>
      </c>
      <c r="BB85" s="6">
        <f t="shared" si="72"/>
        <v>1</v>
      </c>
      <c r="BD85" s="11">
        <f t="shared" si="73"/>
        <v>0.75</v>
      </c>
      <c r="BE85" s="12">
        <f t="shared" si="73"/>
        <v>0.75</v>
      </c>
      <c r="BF85" s="11">
        <f t="shared" si="74"/>
        <v>0.8</v>
      </c>
      <c r="BG85" s="12">
        <f t="shared" si="74"/>
        <v>0.8</v>
      </c>
      <c r="BH85" s="11">
        <f t="shared" si="75"/>
        <v>1</v>
      </c>
      <c r="BI85" s="12">
        <f t="shared" si="75"/>
        <v>0.5</v>
      </c>
      <c r="BJ85" s="24">
        <f t="shared" si="76"/>
        <v>0.75</v>
      </c>
      <c r="BK85" s="25">
        <f t="shared" si="76"/>
        <v>0.5</v>
      </c>
      <c r="BL85" s="24">
        <f t="shared" si="77"/>
        <v>0.84615384615384615</v>
      </c>
      <c r="BM85" s="24">
        <f t="shared" si="77"/>
        <v>0.69230769230769229</v>
      </c>
      <c r="BN85" s="25">
        <f t="shared" si="78"/>
        <v>0.69711538461538458</v>
      </c>
      <c r="BQ85" s="11">
        <f t="shared" si="79"/>
        <v>3</v>
      </c>
      <c r="BR85" s="12">
        <f t="shared" si="79"/>
        <v>3</v>
      </c>
      <c r="BS85" s="11">
        <f t="shared" si="80"/>
        <v>4</v>
      </c>
      <c r="BT85" s="12">
        <f t="shared" si="80"/>
        <v>4</v>
      </c>
      <c r="BU85" s="11">
        <f t="shared" si="81"/>
        <v>4</v>
      </c>
      <c r="BV85" s="12">
        <f t="shared" si="81"/>
        <v>2</v>
      </c>
      <c r="BW85" s="11">
        <f t="shared" si="82"/>
        <v>3</v>
      </c>
      <c r="BX85" s="12">
        <f t="shared" si="82"/>
        <v>2</v>
      </c>
      <c r="BY85" s="11">
        <f t="shared" si="83"/>
        <v>11</v>
      </c>
      <c r="BZ85" s="11">
        <f t="shared" si="83"/>
        <v>9</v>
      </c>
      <c r="CA85" s="56"/>
      <c r="CB85">
        <v>0</v>
      </c>
      <c r="CC85">
        <v>0</v>
      </c>
      <c r="CD85">
        <f>CC85</f>
        <v>0</v>
      </c>
      <c r="CE85">
        <f>CC85/CC$88</f>
        <v>0</v>
      </c>
      <c r="CF85">
        <f>CD85/CC$88</f>
        <v>0</v>
      </c>
      <c r="CI85">
        <v>0</v>
      </c>
      <c r="CJ85">
        <v>0</v>
      </c>
      <c r="CK85">
        <f>CJ85</f>
        <v>0</v>
      </c>
      <c r="CL85">
        <f>CJ85/CJ$88</f>
        <v>0</v>
      </c>
      <c r="CM85">
        <f>CK85/CJ$88</f>
        <v>0</v>
      </c>
    </row>
    <row r="86" spans="1:91" x14ac:dyDescent="0.25">
      <c r="A86" t="s">
        <v>188</v>
      </c>
      <c r="B86" t="s">
        <v>56</v>
      </c>
      <c r="C86" s="5">
        <v>3</v>
      </c>
      <c r="D86">
        <v>0</v>
      </c>
      <c r="E86" s="6">
        <v>0</v>
      </c>
      <c r="F86">
        <v>0</v>
      </c>
      <c r="G86" s="6">
        <v>0</v>
      </c>
      <c r="H86">
        <v>1</v>
      </c>
      <c r="I86" s="3">
        <v>0</v>
      </c>
      <c r="J86">
        <v>1</v>
      </c>
      <c r="K86" s="6">
        <v>1</v>
      </c>
      <c r="L86">
        <v>1</v>
      </c>
      <c r="M86" s="6">
        <v>1</v>
      </c>
      <c r="N86">
        <v>1</v>
      </c>
      <c r="O86" s="6">
        <v>1</v>
      </c>
      <c r="P86">
        <v>1</v>
      </c>
      <c r="Q86" s="3">
        <v>1</v>
      </c>
      <c r="R86">
        <v>0</v>
      </c>
      <c r="S86" s="6">
        <v>0</v>
      </c>
      <c r="T86">
        <v>0</v>
      </c>
      <c r="U86" s="6">
        <v>0</v>
      </c>
      <c r="V86">
        <v>1</v>
      </c>
      <c r="W86" s="6">
        <v>1</v>
      </c>
      <c r="X86">
        <v>0</v>
      </c>
      <c r="Y86" s="3">
        <v>0</v>
      </c>
      <c r="Z86">
        <v>1</v>
      </c>
      <c r="AA86" s="6">
        <v>1</v>
      </c>
      <c r="AB86">
        <v>1</v>
      </c>
      <c r="AC86" s="6">
        <v>1</v>
      </c>
      <c r="AD86">
        <v>1</v>
      </c>
      <c r="AE86" s="6">
        <v>1</v>
      </c>
      <c r="AF86">
        <v>1</v>
      </c>
      <c r="AG86" s="3">
        <v>1</v>
      </c>
      <c r="AH86">
        <v>1</v>
      </c>
      <c r="AI86" s="6">
        <v>1</v>
      </c>
      <c r="AJ86">
        <v>1</v>
      </c>
      <c r="AK86" s="6">
        <v>1</v>
      </c>
      <c r="AL86">
        <v>1</v>
      </c>
      <c r="AM86" s="6">
        <v>1</v>
      </c>
      <c r="AN86">
        <v>1</v>
      </c>
      <c r="AO86" s="6">
        <v>1</v>
      </c>
      <c r="AP86">
        <v>1</v>
      </c>
      <c r="AQ86" s="3">
        <v>1</v>
      </c>
      <c r="AR86">
        <v>11</v>
      </c>
      <c r="AS86">
        <v>3</v>
      </c>
      <c r="AT86">
        <v>3</v>
      </c>
      <c r="AU86">
        <v>34</v>
      </c>
      <c r="AV86" s="6">
        <v>2</v>
      </c>
      <c r="AW86">
        <v>72</v>
      </c>
      <c r="AX86" s="3">
        <v>241</v>
      </c>
      <c r="AZ86">
        <f t="shared" si="70"/>
        <v>0</v>
      </c>
      <c r="BA86">
        <f t="shared" si="71"/>
        <v>0</v>
      </c>
      <c r="BB86" s="6">
        <f t="shared" si="72"/>
        <v>1</v>
      </c>
      <c r="BD86" s="11">
        <f t="shared" si="73"/>
        <v>1</v>
      </c>
      <c r="BE86" s="12">
        <f t="shared" si="73"/>
        <v>1</v>
      </c>
      <c r="BF86" s="11">
        <f t="shared" si="74"/>
        <v>1</v>
      </c>
      <c r="BG86" s="12">
        <f t="shared" si="74"/>
        <v>1</v>
      </c>
      <c r="BH86" s="11">
        <f t="shared" si="75"/>
        <v>1</v>
      </c>
      <c r="BI86" s="12">
        <f t="shared" si="75"/>
        <v>1</v>
      </c>
      <c r="BJ86" s="24">
        <f t="shared" si="76"/>
        <v>0.25</v>
      </c>
      <c r="BK86" s="25">
        <f t="shared" si="76"/>
        <v>0.25</v>
      </c>
      <c r="BL86" s="24">
        <f t="shared" si="77"/>
        <v>1</v>
      </c>
      <c r="BM86" s="24">
        <f t="shared" si="77"/>
        <v>1</v>
      </c>
      <c r="BN86" s="25">
        <f t="shared" si="78"/>
        <v>0.625</v>
      </c>
      <c r="BQ86" s="11">
        <f t="shared" si="79"/>
        <v>4</v>
      </c>
      <c r="BR86" s="12">
        <f t="shared" si="79"/>
        <v>4</v>
      </c>
      <c r="BS86" s="11">
        <f t="shared" si="80"/>
        <v>5</v>
      </c>
      <c r="BT86" s="12">
        <f t="shared" si="80"/>
        <v>5</v>
      </c>
      <c r="BU86" s="11">
        <f t="shared" si="81"/>
        <v>4</v>
      </c>
      <c r="BV86" s="12">
        <f t="shared" si="81"/>
        <v>4</v>
      </c>
      <c r="BW86" s="11">
        <f t="shared" si="82"/>
        <v>1</v>
      </c>
      <c r="BX86" s="12">
        <f t="shared" si="82"/>
        <v>1</v>
      </c>
      <c r="BY86" s="11">
        <f t="shared" si="83"/>
        <v>13</v>
      </c>
      <c r="BZ86" s="11">
        <f t="shared" si="83"/>
        <v>13</v>
      </c>
      <c r="CA86" s="56"/>
      <c r="CB86">
        <f>CB85+1</f>
        <v>1</v>
      </c>
      <c r="CC86">
        <v>10000</v>
      </c>
      <c r="CD86">
        <f>CD85+CC86</f>
        <v>10000</v>
      </c>
      <c r="CE86">
        <f t="shared" ref="CE86:CE87" si="84">CC86/CC$88</f>
        <v>1</v>
      </c>
      <c r="CF86">
        <f t="shared" ref="CF86:CF87" si="85">CD86/CC$88</f>
        <v>1</v>
      </c>
      <c r="CI86">
        <f>CI85+1</f>
        <v>1</v>
      </c>
      <c r="CJ86">
        <v>10000</v>
      </c>
      <c r="CK86">
        <f>CK85+CJ86</f>
        <v>10000</v>
      </c>
      <c r="CL86">
        <f t="shared" ref="CL86:CL87" si="86">CJ86/CJ$88</f>
        <v>1</v>
      </c>
      <c r="CM86">
        <f t="shared" ref="CM86:CM87" si="87">CK86/CJ$88</f>
        <v>1</v>
      </c>
    </row>
    <row r="87" spans="1:91" x14ac:dyDescent="0.25">
      <c r="A87" t="s">
        <v>189</v>
      </c>
      <c r="B87" t="s">
        <v>56</v>
      </c>
      <c r="C87" s="5">
        <v>3</v>
      </c>
      <c r="D87">
        <v>0</v>
      </c>
      <c r="E87" s="6">
        <v>0</v>
      </c>
      <c r="F87">
        <v>0</v>
      </c>
      <c r="G87" s="6">
        <v>0</v>
      </c>
      <c r="H87">
        <v>1</v>
      </c>
      <c r="I87" s="3">
        <v>0</v>
      </c>
      <c r="J87">
        <v>1</v>
      </c>
      <c r="K87" s="6">
        <v>1</v>
      </c>
      <c r="L87">
        <v>1</v>
      </c>
      <c r="M87" s="6">
        <v>1</v>
      </c>
      <c r="N87">
        <v>1</v>
      </c>
      <c r="O87" s="6">
        <v>0</v>
      </c>
      <c r="P87">
        <v>1</v>
      </c>
      <c r="Q87" s="3">
        <v>1</v>
      </c>
      <c r="R87">
        <v>0</v>
      </c>
      <c r="S87" s="6">
        <v>0</v>
      </c>
      <c r="T87">
        <v>1</v>
      </c>
      <c r="U87" s="6">
        <v>0</v>
      </c>
      <c r="V87">
        <v>1</v>
      </c>
      <c r="W87" s="6">
        <v>1</v>
      </c>
      <c r="X87">
        <v>1</v>
      </c>
      <c r="Y87" s="3">
        <v>0</v>
      </c>
      <c r="Z87">
        <v>1</v>
      </c>
      <c r="AA87" s="6">
        <v>1</v>
      </c>
      <c r="AB87">
        <v>1</v>
      </c>
      <c r="AC87" s="6">
        <v>1</v>
      </c>
      <c r="AD87">
        <v>0</v>
      </c>
      <c r="AE87" s="6">
        <v>0</v>
      </c>
      <c r="AF87">
        <v>0</v>
      </c>
      <c r="AG87" s="3">
        <v>0</v>
      </c>
      <c r="AH87">
        <v>1</v>
      </c>
      <c r="AI87" s="6">
        <v>0</v>
      </c>
      <c r="AJ87">
        <v>1</v>
      </c>
      <c r="AK87" s="6">
        <v>1</v>
      </c>
      <c r="AL87">
        <v>1</v>
      </c>
      <c r="AM87" s="6">
        <v>0</v>
      </c>
      <c r="AN87">
        <v>1</v>
      </c>
      <c r="AO87" s="6">
        <v>0</v>
      </c>
      <c r="AP87">
        <v>1</v>
      </c>
      <c r="AQ87" s="3">
        <v>0</v>
      </c>
      <c r="AR87">
        <v>11</v>
      </c>
      <c r="AS87">
        <v>4</v>
      </c>
      <c r="AT87">
        <v>4</v>
      </c>
      <c r="AU87">
        <v>22</v>
      </c>
      <c r="AV87" s="6">
        <v>1</v>
      </c>
      <c r="AW87">
        <v>64</v>
      </c>
      <c r="AX87" s="3">
        <v>404</v>
      </c>
      <c r="AZ87">
        <f t="shared" si="70"/>
        <v>0</v>
      </c>
      <c r="BA87">
        <f t="shared" si="71"/>
        <v>0</v>
      </c>
      <c r="BB87" s="6">
        <f t="shared" si="72"/>
        <v>1</v>
      </c>
      <c r="BD87" s="11">
        <f t="shared" si="73"/>
        <v>1</v>
      </c>
      <c r="BE87" s="12">
        <f t="shared" si="73"/>
        <v>0.75</v>
      </c>
      <c r="BF87" s="11">
        <f t="shared" si="74"/>
        <v>1</v>
      </c>
      <c r="BG87" s="12">
        <f t="shared" si="74"/>
        <v>0.2</v>
      </c>
      <c r="BH87" s="11">
        <f t="shared" si="75"/>
        <v>0.5</v>
      </c>
      <c r="BI87" s="12">
        <f t="shared" si="75"/>
        <v>0.5</v>
      </c>
      <c r="BJ87" s="24">
        <f t="shared" si="76"/>
        <v>0.75</v>
      </c>
      <c r="BK87" s="25">
        <f t="shared" si="76"/>
        <v>0.25</v>
      </c>
      <c r="BL87" s="24">
        <f t="shared" si="77"/>
        <v>0.84615384615384615</v>
      </c>
      <c r="BM87" s="24">
        <f t="shared" si="77"/>
        <v>0.46153846153846156</v>
      </c>
      <c r="BN87" s="25">
        <f t="shared" si="78"/>
        <v>0.57692307692307698</v>
      </c>
      <c r="BQ87" s="11">
        <f t="shared" si="79"/>
        <v>4</v>
      </c>
      <c r="BR87" s="12">
        <f t="shared" si="79"/>
        <v>3</v>
      </c>
      <c r="BS87" s="11">
        <f t="shared" si="80"/>
        <v>5</v>
      </c>
      <c r="BT87" s="12">
        <f t="shared" si="80"/>
        <v>1</v>
      </c>
      <c r="BU87" s="11">
        <f t="shared" si="81"/>
        <v>2</v>
      </c>
      <c r="BV87" s="12">
        <f t="shared" si="81"/>
        <v>2</v>
      </c>
      <c r="BW87" s="11">
        <f t="shared" si="82"/>
        <v>3</v>
      </c>
      <c r="BX87" s="12">
        <f t="shared" si="82"/>
        <v>1</v>
      </c>
      <c r="BY87" s="11">
        <f t="shared" si="83"/>
        <v>11</v>
      </c>
      <c r="BZ87" s="11">
        <f t="shared" si="83"/>
        <v>6</v>
      </c>
      <c r="CA87" s="56"/>
      <c r="CB87" s="133" t="s">
        <v>278</v>
      </c>
      <c r="CC87" s="133">
        <v>0</v>
      </c>
      <c r="CD87" s="133">
        <f>CD86+CC87</f>
        <v>10000</v>
      </c>
      <c r="CE87" s="133">
        <f t="shared" si="84"/>
        <v>0</v>
      </c>
      <c r="CF87" s="133">
        <f t="shared" si="85"/>
        <v>1</v>
      </c>
      <c r="CI87" s="133" t="s">
        <v>278</v>
      </c>
      <c r="CJ87" s="133">
        <v>0</v>
      </c>
      <c r="CK87" s="133">
        <f>CK86+CJ87</f>
        <v>10000</v>
      </c>
      <c r="CL87" s="133">
        <f t="shared" si="86"/>
        <v>0</v>
      </c>
      <c r="CM87" s="133">
        <f t="shared" si="87"/>
        <v>1</v>
      </c>
    </row>
    <row r="88" spans="1:91" x14ac:dyDescent="0.25">
      <c r="A88" s="31" t="s">
        <v>190</v>
      </c>
      <c r="B88" t="s">
        <v>56</v>
      </c>
      <c r="C88" s="5">
        <v>3</v>
      </c>
      <c r="D88">
        <v>0</v>
      </c>
      <c r="E88" s="6">
        <v>0</v>
      </c>
      <c r="F88">
        <v>1</v>
      </c>
      <c r="G88" s="6">
        <v>0</v>
      </c>
      <c r="H88">
        <v>0</v>
      </c>
      <c r="I88" s="3">
        <v>0</v>
      </c>
      <c r="J88">
        <v>1</v>
      </c>
      <c r="K88" s="6">
        <v>1</v>
      </c>
      <c r="L88">
        <v>0</v>
      </c>
      <c r="M88" s="6">
        <v>0</v>
      </c>
      <c r="N88">
        <v>1</v>
      </c>
      <c r="O88" s="6">
        <v>0</v>
      </c>
      <c r="P88">
        <v>1</v>
      </c>
      <c r="Q88" s="3">
        <v>1</v>
      </c>
      <c r="R88">
        <v>0</v>
      </c>
      <c r="S88" s="6">
        <v>0</v>
      </c>
      <c r="T88">
        <v>1</v>
      </c>
      <c r="U88" s="6">
        <v>1</v>
      </c>
      <c r="V88">
        <v>0</v>
      </c>
      <c r="W88" s="6">
        <v>0</v>
      </c>
      <c r="X88">
        <v>1</v>
      </c>
      <c r="Y88" s="3">
        <v>1</v>
      </c>
      <c r="Z88">
        <v>1</v>
      </c>
      <c r="AA88" s="6">
        <v>0</v>
      </c>
      <c r="AB88">
        <v>1</v>
      </c>
      <c r="AC88" s="6">
        <v>1</v>
      </c>
      <c r="AD88">
        <v>0</v>
      </c>
      <c r="AE88" s="6">
        <v>0</v>
      </c>
      <c r="AF88">
        <v>0</v>
      </c>
      <c r="AG88" s="3">
        <v>0</v>
      </c>
      <c r="AH88">
        <v>1</v>
      </c>
      <c r="AI88" s="6">
        <v>1</v>
      </c>
      <c r="AJ88">
        <v>1</v>
      </c>
      <c r="AK88" s="6">
        <v>1</v>
      </c>
      <c r="AL88">
        <v>1</v>
      </c>
      <c r="AM88" s="6">
        <v>0</v>
      </c>
      <c r="AN88">
        <v>1</v>
      </c>
      <c r="AO88" s="6">
        <v>1</v>
      </c>
      <c r="AP88">
        <v>0</v>
      </c>
      <c r="AQ88" s="3">
        <v>0</v>
      </c>
      <c r="AR88">
        <v>11</v>
      </c>
      <c r="AS88">
        <v>4</v>
      </c>
      <c r="AT88">
        <v>2</v>
      </c>
      <c r="AU88">
        <v>27</v>
      </c>
      <c r="AV88" s="6">
        <v>2</v>
      </c>
      <c r="AW88">
        <v>100</v>
      </c>
      <c r="AX88" s="3">
        <v>255</v>
      </c>
      <c r="AZ88">
        <f t="shared" si="70"/>
        <v>0</v>
      </c>
      <c r="BA88">
        <f t="shared" si="71"/>
        <v>1</v>
      </c>
      <c r="BB88" s="6">
        <f t="shared" si="72"/>
        <v>0</v>
      </c>
      <c r="BD88" s="11">
        <f t="shared" si="73"/>
        <v>0.75</v>
      </c>
      <c r="BE88" s="12">
        <f t="shared" si="73"/>
        <v>0.5</v>
      </c>
      <c r="BF88" s="11">
        <f t="shared" si="74"/>
        <v>0.8</v>
      </c>
      <c r="BG88" s="12">
        <f t="shared" si="74"/>
        <v>0.6</v>
      </c>
      <c r="BH88" s="11">
        <f t="shared" si="75"/>
        <v>0.5</v>
      </c>
      <c r="BI88" s="12">
        <f t="shared" si="75"/>
        <v>0.25</v>
      </c>
      <c r="BJ88" s="24">
        <f t="shared" si="76"/>
        <v>0.5</v>
      </c>
      <c r="BK88" s="25">
        <f t="shared" si="76"/>
        <v>0.5</v>
      </c>
      <c r="BL88" s="24">
        <f t="shared" si="77"/>
        <v>0.69230769230769229</v>
      </c>
      <c r="BM88" s="24">
        <f t="shared" si="77"/>
        <v>0.46153846153846156</v>
      </c>
      <c r="BN88" s="25">
        <f t="shared" si="78"/>
        <v>0.53846153846153844</v>
      </c>
      <c r="BQ88" s="11">
        <f t="shared" si="79"/>
        <v>3</v>
      </c>
      <c r="BR88" s="12">
        <f t="shared" si="79"/>
        <v>2</v>
      </c>
      <c r="BS88" s="11">
        <f t="shared" si="80"/>
        <v>4</v>
      </c>
      <c r="BT88" s="12">
        <f t="shared" si="80"/>
        <v>3</v>
      </c>
      <c r="BU88" s="11">
        <f t="shared" si="81"/>
        <v>2</v>
      </c>
      <c r="BV88" s="12">
        <f t="shared" si="81"/>
        <v>1</v>
      </c>
      <c r="BW88" s="11">
        <f t="shared" si="82"/>
        <v>2</v>
      </c>
      <c r="BX88" s="12">
        <f t="shared" si="82"/>
        <v>2</v>
      </c>
      <c r="BY88" s="11">
        <f t="shared" si="83"/>
        <v>9</v>
      </c>
      <c r="BZ88" s="11">
        <f t="shared" si="83"/>
        <v>6</v>
      </c>
      <c r="CA88" s="56"/>
      <c r="CC88">
        <f>SUM(CC85:CC87)</f>
        <v>10000</v>
      </c>
      <c r="CJ88">
        <f>SUM(CJ85:CJ87)</f>
        <v>10000</v>
      </c>
    </row>
    <row r="89" spans="1:91" x14ac:dyDescent="0.25">
      <c r="A89" s="31" t="s">
        <v>193</v>
      </c>
      <c r="B89" t="s">
        <v>56</v>
      </c>
      <c r="C89" s="5">
        <v>3</v>
      </c>
      <c r="D89">
        <v>0</v>
      </c>
      <c r="E89" s="6">
        <v>0</v>
      </c>
      <c r="F89">
        <v>0</v>
      </c>
      <c r="G89" s="6">
        <v>0</v>
      </c>
      <c r="H89">
        <v>0</v>
      </c>
      <c r="I89" s="3">
        <v>0</v>
      </c>
      <c r="J89">
        <v>0</v>
      </c>
      <c r="K89" s="6">
        <v>0</v>
      </c>
      <c r="L89">
        <v>1</v>
      </c>
      <c r="M89" s="6">
        <v>0</v>
      </c>
      <c r="N89">
        <v>0</v>
      </c>
      <c r="O89" s="6">
        <v>0</v>
      </c>
      <c r="P89">
        <v>0</v>
      </c>
      <c r="Q89" s="3">
        <v>0</v>
      </c>
      <c r="R89">
        <v>1</v>
      </c>
      <c r="S89" s="6">
        <v>0</v>
      </c>
      <c r="T89">
        <v>0</v>
      </c>
      <c r="U89" s="6">
        <v>0</v>
      </c>
      <c r="V89">
        <v>0</v>
      </c>
      <c r="W89" s="6">
        <v>0</v>
      </c>
      <c r="X89">
        <v>1</v>
      </c>
      <c r="Y89" s="3">
        <v>0</v>
      </c>
      <c r="Z89">
        <v>0</v>
      </c>
      <c r="AA89" s="6">
        <v>0</v>
      </c>
      <c r="AB89">
        <v>0</v>
      </c>
      <c r="AC89" s="6">
        <v>0</v>
      </c>
      <c r="AD89">
        <v>1</v>
      </c>
      <c r="AE89" s="6">
        <v>0</v>
      </c>
      <c r="AF89">
        <v>0</v>
      </c>
      <c r="AG89" s="3">
        <v>0</v>
      </c>
      <c r="AH89">
        <v>0</v>
      </c>
      <c r="AI89" s="6">
        <v>0</v>
      </c>
      <c r="AJ89">
        <v>0</v>
      </c>
      <c r="AK89" s="6">
        <v>0</v>
      </c>
      <c r="AL89">
        <v>1</v>
      </c>
      <c r="AM89" s="6">
        <v>0</v>
      </c>
      <c r="AN89">
        <v>1</v>
      </c>
      <c r="AO89" s="6">
        <v>0</v>
      </c>
      <c r="AP89">
        <v>0</v>
      </c>
      <c r="AQ89" s="3">
        <v>0</v>
      </c>
      <c r="AR89">
        <v>11</v>
      </c>
      <c r="AS89">
        <v>4</v>
      </c>
      <c r="AT89">
        <v>1</v>
      </c>
      <c r="AU89">
        <v>36</v>
      </c>
      <c r="AV89" s="6">
        <v>1</v>
      </c>
      <c r="AW89">
        <v>113</v>
      </c>
      <c r="AX89" s="3">
        <v>177</v>
      </c>
      <c r="AZ89">
        <f t="shared" si="70"/>
        <v>0</v>
      </c>
      <c r="BA89">
        <f t="shared" si="71"/>
        <v>0</v>
      </c>
      <c r="BB89" s="6">
        <f t="shared" si="72"/>
        <v>0</v>
      </c>
      <c r="BD89" s="11">
        <f t="shared" si="73"/>
        <v>0.25</v>
      </c>
      <c r="BE89" s="12">
        <f t="shared" si="73"/>
        <v>0</v>
      </c>
      <c r="BF89" s="11">
        <f t="shared" si="74"/>
        <v>0.4</v>
      </c>
      <c r="BG89" s="12">
        <f t="shared" si="74"/>
        <v>0</v>
      </c>
      <c r="BH89" s="11">
        <f t="shared" si="75"/>
        <v>0.25</v>
      </c>
      <c r="BI89" s="12">
        <f t="shared" si="75"/>
        <v>0</v>
      </c>
      <c r="BJ89" s="24">
        <f t="shared" si="76"/>
        <v>0.5</v>
      </c>
      <c r="BK89" s="25">
        <f t="shared" si="76"/>
        <v>0</v>
      </c>
      <c r="BL89" s="24">
        <f t="shared" si="77"/>
        <v>0.30769230769230771</v>
      </c>
      <c r="BM89" s="24">
        <f t="shared" si="77"/>
        <v>0</v>
      </c>
      <c r="BN89" s="25">
        <f t="shared" si="78"/>
        <v>0.20192307692307693</v>
      </c>
      <c r="BQ89" s="11">
        <f t="shared" si="79"/>
        <v>1</v>
      </c>
      <c r="BR89" s="12">
        <f t="shared" si="79"/>
        <v>0</v>
      </c>
      <c r="BS89" s="11">
        <f t="shared" si="80"/>
        <v>2</v>
      </c>
      <c r="BT89" s="12">
        <f t="shared" si="80"/>
        <v>0</v>
      </c>
      <c r="BU89" s="11">
        <f t="shared" si="81"/>
        <v>1</v>
      </c>
      <c r="BV89" s="12">
        <f t="shared" si="81"/>
        <v>0</v>
      </c>
      <c r="BW89" s="11">
        <f t="shared" si="82"/>
        <v>2</v>
      </c>
      <c r="BX89" s="12">
        <f t="shared" si="82"/>
        <v>0</v>
      </c>
      <c r="BY89" s="11">
        <f t="shared" si="83"/>
        <v>4</v>
      </c>
      <c r="BZ89" s="11">
        <f t="shared" si="83"/>
        <v>0</v>
      </c>
      <c r="CA89" s="56"/>
    </row>
    <row r="90" spans="1:91" x14ac:dyDescent="0.25">
      <c r="A90" s="31" t="s">
        <v>195</v>
      </c>
      <c r="B90" t="s">
        <v>56</v>
      </c>
      <c r="C90" s="5">
        <v>3</v>
      </c>
      <c r="D90">
        <v>0</v>
      </c>
      <c r="E90" s="6">
        <v>0</v>
      </c>
      <c r="F90">
        <v>0</v>
      </c>
      <c r="G90" s="6">
        <v>0</v>
      </c>
      <c r="H90">
        <v>1</v>
      </c>
      <c r="I90" s="3">
        <v>0</v>
      </c>
      <c r="J90">
        <v>0</v>
      </c>
      <c r="K90" s="6">
        <v>1</v>
      </c>
      <c r="L90">
        <v>1</v>
      </c>
      <c r="M90" s="6">
        <v>1</v>
      </c>
      <c r="N90">
        <v>1</v>
      </c>
      <c r="O90" s="6">
        <v>1</v>
      </c>
      <c r="P90">
        <v>0</v>
      </c>
      <c r="Q90" s="3">
        <v>0</v>
      </c>
      <c r="R90">
        <v>1</v>
      </c>
      <c r="S90" s="6">
        <v>1</v>
      </c>
      <c r="T90">
        <v>1</v>
      </c>
      <c r="U90" s="6">
        <v>1</v>
      </c>
      <c r="V90">
        <v>1</v>
      </c>
      <c r="W90" s="6">
        <v>1</v>
      </c>
      <c r="X90">
        <v>1</v>
      </c>
      <c r="Y90" s="3">
        <v>0</v>
      </c>
      <c r="Z90">
        <v>1</v>
      </c>
      <c r="AA90" s="6">
        <v>1</v>
      </c>
      <c r="AB90">
        <v>1</v>
      </c>
      <c r="AC90" s="6">
        <v>0</v>
      </c>
      <c r="AD90">
        <v>1</v>
      </c>
      <c r="AE90" s="6">
        <v>1</v>
      </c>
      <c r="AF90">
        <v>1</v>
      </c>
      <c r="AG90" s="3">
        <v>1</v>
      </c>
      <c r="AH90">
        <v>1</v>
      </c>
      <c r="AI90" s="6">
        <v>1</v>
      </c>
      <c r="AJ90">
        <v>1</v>
      </c>
      <c r="AK90" s="6">
        <v>1</v>
      </c>
      <c r="AL90">
        <v>1</v>
      </c>
      <c r="AM90" s="6">
        <v>1</v>
      </c>
      <c r="AN90">
        <v>1</v>
      </c>
      <c r="AO90" s="6">
        <v>0</v>
      </c>
      <c r="AP90">
        <v>1</v>
      </c>
      <c r="AQ90" s="3">
        <v>1</v>
      </c>
      <c r="AR90">
        <v>11</v>
      </c>
      <c r="AS90">
        <v>3</v>
      </c>
      <c r="AT90">
        <v>1</v>
      </c>
      <c r="AU90">
        <v>34</v>
      </c>
      <c r="AV90" s="6">
        <v>2</v>
      </c>
      <c r="AW90">
        <v>126</v>
      </c>
      <c r="AX90" s="3">
        <v>557</v>
      </c>
      <c r="AZ90">
        <f t="shared" si="70"/>
        <v>0</v>
      </c>
      <c r="BA90">
        <f t="shared" si="71"/>
        <v>0</v>
      </c>
      <c r="BB90" s="6">
        <f t="shared" si="72"/>
        <v>1</v>
      </c>
      <c r="BD90" s="11">
        <f t="shared" si="73"/>
        <v>0.5</v>
      </c>
      <c r="BE90" s="12">
        <f t="shared" si="73"/>
        <v>0.75</v>
      </c>
      <c r="BF90" s="11">
        <f t="shared" si="74"/>
        <v>1</v>
      </c>
      <c r="BG90" s="12">
        <f t="shared" si="74"/>
        <v>0.8</v>
      </c>
      <c r="BH90" s="11">
        <f t="shared" si="75"/>
        <v>1</v>
      </c>
      <c r="BI90" s="12">
        <f t="shared" si="75"/>
        <v>0.75</v>
      </c>
      <c r="BJ90" s="24">
        <f t="shared" si="76"/>
        <v>1</v>
      </c>
      <c r="BK90" s="25">
        <f t="shared" si="76"/>
        <v>0.75</v>
      </c>
      <c r="BL90" s="24">
        <f t="shared" si="77"/>
        <v>0.84615384615384615</v>
      </c>
      <c r="BM90" s="24">
        <f t="shared" si="77"/>
        <v>0.76923076923076927</v>
      </c>
      <c r="BN90" s="25">
        <f t="shared" si="78"/>
        <v>0.84134615384615385</v>
      </c>
      <c r="BQ90" s="11">
        <f t="shared" si="79"/>
        <v>2</v>
      </c>
      <c r="BR90" s="12">
        <f t="shared" si="79"/>
        <v>3</v>
      </c>
      <c r="BS90" s="11">
        <f t="shared" si="80"/>
        <v>5</v>
      </c>
      <c r="BT90" s="12">
        <f t="shared" si="80"/>
        <v>4</v>
      </c>
      <c r="BU90" s="11">
        <f t="shared" si="81"/>
        <v>4</v>
      </c>
      <c r="BV90" s="12">
        <f t="shared" si="81"/>
        <v>3</v>
      </c>
      <c r="BW90" s="11">
        <f t="shared" si="82"/>
        <v>4</v>
      </c>
      <c r="BX90" s="12">
        <f t="shared" si="82"/>
        <v>3</v>
      </c>
      <c r="BY90" s="11">
        <f t="shared" si="83"/>
        <v>11</v>
      </c>
      <c r="BZ90" s="11">
        <f t="shared" si="83"/>
        <v>10</v>
      </c>
      <c r="CA90" s="56"/>
      <c r="CB90" t="s">
        <v>396</v>
      </c>
      <c r="CI90" t="s">
        <v>398</v>
      </c>
    </row>
    <row r="91" spans="1:91" x14ac:dyDescent="0.25">
      <c r="A91" t="s">
        <v>196</v>
      </c>
      <c r="B91" t="s">
        <v>56</v>
      </c>
      <c r="C91" s="5">
        <v>3</v>
      </c>
      <c r="D91">
        <v>0</v>
      </c>
      <c r="E91" s="6">
        <v>0</v>
      </c>
      <c r="F91">
        <v>0</v>
      </c>
      <c r="G91" s="6">
        <v>0</v>
      </c>
      <c r="H91">
        <v>1</v>
      </c>
      <c r="I91" s="3">
        <v>0</v>
      </c>
      <c r="J91">
        <v>1</v>
      </c>
      <c r="K91" s="6">
        <v>1</v>
      </c>
      <c r="L91">
        <v>1</v>
      </c>
      <c r="M91" s="6">
        <v>1</v>
      </c>
      <c r="N91">
        <v>1</v>
      </c>
      <c r="O91" s="6">
        <v>1</v>
      </c>
      <c r="P91">
        <v>1</v>
      </c>
      <c r="Q91" s="3">
        <v>1</v>
      </c>
      <c r="R91">
        <v>0</v>
      </c>
      <c r="S91" s="6">
        <v>0</v>
      </c>
      <c r="T91">
        <v>0</v>
      </c>
      <c r="U91" s="6">
        <v>0</v>
      </c>
      <c r="V91">
        <v>1</v>
      </c>
      <c r="W91" s="6">
        <v>1</v>
      </c>
      <c r="X91">
        <v>0</v>
      </c>
      <c r="Y91" s="3">
        <v>0</v>
      </c>
      <c r="Z91">
        <v>1</v>
      </c>
      <c r="AA91" s="6">
        <v>1</v>
      </c>
      <c r="AB91">
        <v>0</v>
      </c>
      <c r="AC91" s="6">
        <v>0</v>
      </c>
      <c r="AD91">
        <v>1</v>
      </c>
      <c r="AE91" s="6">
        <v>1</v>
      </c>
      <c r="AF91">
        <v>1</v>
      </c>
      <c r="AG91" s="3">
        <v>1</v>
      </c>
      <c r="AH91">
        <v>1</v>
      </c>
      <c r="AI91" s="6">
        <v>1</v>
      </c>
      <c r="AJ91">
        <v>1</v>
      </c>
      <c r="AK91" s="6">
        <v>1</v>
      </c>
      <c r="AL91">
        <v>0</v>
      </c>
      <c r="AM91" s="6">
        <v>0</v>
      </c>
      <c r="AN91">
        <v>1</v>
      </c>
      <c r="AO91" s="6">
        <v>1</v>
      </c>
      <c r="AP91">
        <v>1</v>
      </c>
      <c r="AQ91" s="3">
        <v>1</v>
      </c>
      <c r="AR91">
        <v>11</v>
      </c>
      <c r="AS91">
        <v>4</v>
      </c>
      <c r="AT91">
        <v>3</v>
      </c>
      <c r="AU91">
        <v>29</v>
      </c>
      <c r="AV91" s="6">
        <v>2</v>
      </c>
      <c r="AW91">
        <v>146</v>
      </c>
      <c r="AX91" s="3">
        <v>194</v>
      </c>
      <c r="AZ91">
        <f t="shared" si="70"/>
        <v>0</v>
      </c>
      <c r="BA91">
        <f t="shared" si="71"/>
        <v>0</v>
      </c>
      <c r="BB91" s="6">
        <f t="shared" si="72"/>
        <v>1</v>
      </c>
      <c r="BD91" s="11">
        <f t="shared" si="73"/>
        <v>1</v>
      </c>
      <c r="BE91" s="12">
        <f t="shared" si="73"/>
        <v>1</v>
      </c>
      <c r="BF91" s="11">
        <f t="shared" si="74"/>
        <v>0.8</v>
      </c>
      <c r="BG91" s="12">
        <f t="shared" si="74"/>
        <v>0.8</v>
      </c>
      <c r="BH91" s="11">
        <f t="shared" si="75"/>
        <v>0.75</v>
      </c>
      <c r="BI91" s="12">
        <f t="shared" si="75"/>
        <v>0.75</v>
      </c>
      <c r="BJ91" s="24">
        <f t="shared" si="76"/>
        <v>0.25</v>
      </c>
      <c r="BK91" s="25">
        <f t="shared" si="76"/>
        <v>0.25</v>
      </c>
      <c r="BL91" s="24">
        <f t="shared" si="77"/>
        <v>0.84615384615384615</v>
      </c>
      <c r="BM91" s="24">
        <f t="shared" si="77"/>
        <v>0.84615384615384615</v>
      </c>
      <c r="BN91" s="25">
        <f t="shared" si="78"/>
        <v>0.54807692307692313</v>
      </c>
      <c r="BQ91" s="11">
        <f t="shared" si="79"/>
        <v>4</v>
      </c>
      <c r="BR91" s="12">
        <f t="shared" si="79"/>
        <v>4</v>
      </c>
      <c r="BS91" s="11">
        <f t="shared" si="80"/>
        <v>4</v>
      </c>
      <c r="BT91" s="12">
        <f t="shared" si="80"/>
        <v>4</v>
      </c>
      <c r="BU91" s="11">
        <f t="shared" si="81"/>
        <v>3</v>
      </c>
      <c r="BV91" s="12">
        <f t="shared" si="81"/>
        <v>3</v>
      </c>
      <c r="BW91" s="11">
        <f t="shared" si="82"/>
        <v>1</v>
      </c>
      <c r="BX91" s="12">
        <f t="shared" si="82"/>
        <v>1</v>
      </c>
      <c r="BY91" s="11">
        <f t="shared" si="83"/>
        <v>11</v>
      </c>
      <c r="BZ91" s="11">
        <f t="shared" si="83"/>
        <v>11</v>
      </c>
      <c r="CA91" s="56"/>
    </row>
    <row r="92" spans="1:91" x14ac:dyDescent="0.25">
      <c r="A92" t="s">
        <v>198</v>
      </c>
      <c r="B92" t="s">
        <v>56</v>
      </c>
      <c r="C92" s="5">
        <v>3</v>
      </c>
      <c r="D92">
        <v>0</v>
      </c>
      <c r="E92" s="6">
        <v>0</v>
      </c>
      <c r="F92">
        <v>0</v>
      </c>
      <c r="G92" s="6">
        <v>0</v>
      </c>
      <c r="H92">
        <v>1</v>
      </c>
      <c r="I92" s="3">
        <v>0</v>
      </c>
      <c r="J92">
        <v>1</v>
      </c>
      <c r="K92" s="6">
        <v>1</v>
      </c>
      <c r="L92">
        <v>1</v>
      </c>
      <c r="M92" s="6">
        <v>1</v>
      </c>
      <c r="N92">
        <v>1</v>
      </c>
      <c r="O92" s="6">
        <v>0</v>
      </c>
      <c r="P92">
        <v>1</v>
      </c>
      <c r="Q92" s="3">
        <v>1</v>
      </c>
      <c r="R92">
        <v>1</v>
      </c>
      <c r="S92" s="6">
        <v>0</v>
      </c>
      <c r="T92">
        <v>0</v>
      </c>
      <c r="U92" s="6">
        <v>0</v>
      </c>
      <c r="V92">
        <v>0</v>
      </c>
      <c r="W92" s="6">
        <v>0</v>
      </c>
      <c r="X92">
        <v>1</v>
      </c>
      <c r="Y92" s="3">
        <v>0</v>
      </c>
      <c r="Z92">
        <v>0</v>
      </c>
      <c r="AA92" s="6">
        <v>0</v>
      </c>
      <c r="AB92">
        <v>0</v>
      </c>
      <c r="AC92" s="6">
        <v>0</v>
      </c>
      <c r="AD92">
        <v>1</v>
      </c>
      <c r="AE92" s="6">
        <v>0</v>
      </c>
      <c r="AF92">
        <v>1</v>
      </c>
      <c r="AG92" s="3">
        <v>1</v>
      </c>
      <c r="AH92">
        <v>1</v>
      </c>
      <c r="AI92" s="6">
        <v>1</v>
      </c>
      <c r="AJ92">
        <v>1</v>
      </c>
      <c r="AK92" s="6">
        <v>1</v>
      </c>
      <c r="AL92">
        <v>1</v>
      </c>
      <c r="AM92" s="6">
        <v>1</v>
      </c>
      <c r="AN92">
        <v>0</v>
      </c>
      <c r="AO92" s="6">
        <v>0</v>
      </c>
      <c r="AP92">
        <v>1</v>
      </c>
      <c r="AQ92" s="3">
        <v>1</v>
      </c>
      <c r="AR92">
        <v>11</v>
      </c>
      <c r="AS92">
        <v>3</v>
      </c>
      <c r="AT92">
        <v>2</v>
      </c>
      <c r="AU92">
        <v>24</v>
      </c>
      <c r="AV92" s="6">
        <v>3</v>
      </c>
      <c r="AW92">
        <v>131</v>
      </c>
      <c r="AX92" s="3">
        <v>677</v>
      </c>
      <c r="AZ92">
        <f t="shared" si="70"/>
        <v>0</v>
      </c>
      <c r="BA92">
        <f t="shared" si="71"/>
        <v>0</v>
      </c>
      <c r="BB92" s="6">
        <f t="shared" si="72"/>
        <v>1</v>
      </c>
      <c r="BD92" s="11">
        <f t="shared" si="73"/>
        <v>1</v>
      </c>
      <c r="BE92" s="12">
        <f t="shared" si="73"/>
        <v>0.75</v>
      </c>
      <c r="BF92" s="11">
        <f t="shared" si="74"/>
        <v>0.8</v>
      </c>
      <c r="BG92" s="12">
        <f t="shared" si="74"/>
        <v>0.8</v>
      </c>
      <c r="BH92" s="11">
        <f t="shared" si="75"/>
        <v>0.5</v>
      </c>
      <c r="BI92" s="12">
        <f t="shared" si="75"/>
        <v>0.25</v>
      </c>
      <c r="BJ92" s="24">
        <f t="shared" si="76"/>
        <v>0.5</v>
      </c>
      <c r="BK92" s="25">
        <f t="shared" si="76"/>
        <v>0</v>
      </c>
      <c r="BL92" s="24">
        <f t="shared" si="77"/>
        <v>0.76923076923076927</v>
      </c>
      <c r="BM92" s="24">
        <f t="shared" si="77"/>
        <v>0.61538461538461542</v>
      </c>
      <c r="BN92" s="25">
        <f t="shared" si="78"/>
        <v>0.47115384615384615</v>
      </c>
      <c r="BQ92" s="11">
        <f t="shared" si="79"/>
        <v>4</v>
      </c>
      <c r="BR92" s="12">
        <f t="shared" si="79"/>
        <v>3</v>
      </c>
      <c r="BS92" s="11">
        <f t="shared" si="80"/>
        <v>4</v>
      </c>
      <c r="BT92" s="12">
        <f t="shared" si="80"/>
        <v>4</v>
      </c>
      <c r="BU92" s="11">
        <f t="shared" si="81"/>
        <v>2</v>
      </c>
      <c r="BV92" s="12">
        <f t="shared" si="81"/>
        <v>1</v>
      </c>
      <c r="BW92" s="11">
        <f t="shared" si="82"/>
        <v>2</v>
      </c>
      <c r="BX92" s="12">
        <f t="shared" si="82"/>
        <v>0</v>
      </c>
      <c r="BY92" s="11">
        <f t="shared" si="83"/>
        <v>10</v>
      </c>
      <c r="BZ92" s="11">
        <f t="shared" si="83"/>
        <v>8</v>
      </c>
      <c r="CA92" s="56"/>
      <c r="CB92" t="s">
        <v>377</v>
      </c>
      <c r="CC92" s="129">
        <v>0.05</v>
      </c>
      <c r="CI92" t="s">
        <v>377</v>
      </c>
      <c r="CJ92" s="129">
        <v>0.05</v>
      </c>
    </row>
    <row r="93" spans="1:91" x14ac:dyDescent="0.25">
      <c r="A93" t="s">
        <v>204</v>
      </c>
      <c r="B93" t="s">
        <v>56</v>
      </c>
      <c r="C93" s="5">
        <v>3</v>
      </c>
      <c r="D93">
        <v>0</v>
      </c>
      <c r="E93" s="6">
        <v>0</v>
      </c>
      <c r="F93">
        <v>0</v>
      </c>
      <c r="G93" s="6">
        <v>0</v>
      </c>
      <c r="H93">
        <v>1</v>
      </c>
      <c r="I93" s="3">
        <v>0</v>
      </c>
      <c r="J93">
        <v>1</v>
      </c>
      <c r="K93" s="6">
        <v>1</v>
      </c>
      <c r="L93">
        <v>1</v>
      </c>
      <c r="M93" s="6">
        <v>1</v>
      </c>
      <c r="N93">
        <v>1</v>
      </c>
      <c r="O93" s="6">
        <v>1</v>
      </c>
      <c r="P93">
        <v>1</v>
      </c>
      <c r="Q93" s="3">
        <v>1</v>
      </c>
      <c r="R93">
        <v>1</v>
      </c>
      <c r="S93" s="6">
        <v>1</v>
      </c>
      <c r="T93">
        <v>0</v>
      </c>
      <c r="U93" s="6">
        <v>0</v>
      </c>
      <c r="V93">
        <v>0</v>
      </c>
      <c r="W93" s="6">
        <v>0</v>
      </c>
      <c r="X93">
        <v>0</v>
      </c>
      <c r="Y93" s="3">
        <v>0</v>
      </c>
      <c r="Z93">
        <v>1</v>
      </c>
      <c r="AA93" s="6">
        <v>1</v>
      </c>
      <c r="AB93">
        <v>1</v>
      </c>
      <c r="AC93" s="6">
        <v>1</v>
      </c>
      <c r="AD93">
        <v>1</v>
      </c>
      <c r="AE93" s="6">
        <v>1</v>
      </c>
      <c r="AF93">
        <v>1</v>
      </c>
      <c r="AG93" s="3">
        <v>1</v>
      </c>
      <c r="AH93">
        <v>1</v>
      </c>
      <c r="AI93" s="6">
        <v>1</v>
      </c>
      <c r="AJ93">
        <v>1</v>
      </c>
      <c r="AK93" s="6">
        <v>1</v>
      </c>
      <c r="AL93">
        <v>1</v>
      </c>
      <c r="AM93" s="6">
        <v>1</v>
      </c>
      <c r="AN93">
        <v>1</v>
      </c>
      <c r="AO93" s="6">
        <v>1</v>
      </c>
      <c r="AP93">
        <v>1</v>
      </c>
      <c r="AQ93" s="3">
        <v>1</v>
      </c>
      <c r="AR93">
        <v>11</v>
      </c>
      <c r="AS93">
        <v>5</v>
      </c>
      <c r="AT93">
        <v>2</v>
      </c>
      <c r="AU93">
        <v>49</v>
      </c>
      <c r="AV93" s="6">
        <v>2</v>
      </c>
      <c r="AW93">
        <v>34</v>
      </c>
      <c r="AX93" s="3">
        <v>186</v>
      </c>
      <c r="AZ93">
        <f t="shared" ref="AZ93" si="88">D93</f>
        <v>0</v>
      </c>
      <c r="BA93">
        <f t="shared" ref="BA93" si="89">F93</f>
        <v>0</v>
      </c>
      <c r="BB93" s="6">
        <f t="shared" ref="BB93" si="90">H93</f>
        <v>1</v>
      </c>
      <c r="BD93" s="11">
        <f t="shared" ref="BD93" si="91">AVERAGE(J93, L93, N93, P93)</f>
        <v>1</v>
      </c>
      <c r="BE93" s="12">
        <f t="shared" ref="BE93" si="92">AVERAGE(K93, M93, O93, Q93)</f>
        <v>1</v>
      </c>
      <c r="BF93" s="11">
        <f t="shared" ref="BF93" si="93">AVERAGE(AH93, AJ93, AL93, AN93, AP93)</f>
        <v>1</v>
      </c>
      <c r="BG93" s="12">
        <f t="shared" ref="BG93" si="94">AVERAGE(AI93, AK93, AM93, AO93, AQ93)</f>
        <v>1</v>
      </c>
      <c r="BH93" s="11">
        <f t="shared" ref="BH93" si="95">AVERAGE(Z93, AB93, AD93, AF93)</f>
        <v>1</v>
      </c>
      <c r="BI93" s="12">
        <f t="shared" ref="BI93" si="96">AVERAGE(AA93, AC93, AE93, AG93)</f>
        <v>1</v>
      </c>
      <c r="BJ93" s="24">
        <f t="shared" ref="BJ93" si="97">AVERAGE(R93, T93, V93, X93)</f>
        <v>0.25</v>
      </c>
      <c r="BK93" s="25">
        <f t="shared" ref="BK93" si="98">AVERAGE(S93, U93, W93, Y93)</f>
        <v>0.25</v>
      </c>
      <c r="BL93" s="24">
        <f t="shared" ref="BL93" si="99">AVERAGE(J93, L93, N93, P93, Z93, AB93, AD93, AF93, AH93, AJ93, AL93, AN93, AP93)</f>
        <v>1</v>
      </c>
      <c r="BM93" s="24">
        <f t="shared" ref="BM93" si="100">AVERAGE(K93, M93, O93, Q93, AA93, AC93, AE93, AG93, AI93, AK93, AM93, AO93, AQ93)</f>
        <v>1</v>
      </c>
      <c r="BN93" s="25">
        <f t="shared" ref="BN93" si="101">AVERAGE(BJ93, BK93, BL93, BM93)</f>
        <v>0.625</v>
      </c>
      <c r="BQ93" s="11">
        <f t="shared" ref="BQ93" si="102">SUM(J93, L93, N93, P93)</f>
        <v>4</v>
      </c>
      <c r="BR93" s="12">
        <f t="shared" ref="BR93" si="103">SUM(K93, M93, O93, Q93)</f>
        <v>4</v>
      </c>
      <c r="BS93" s="11">
        <f t="shared" ref="BS93" si="104">SUM(AH93, AJ93, AL93, AN93, AP93)</f>
        <v>5</v>
      </c>
      <c r="BT93" s="12">
        <f t="shared" ref="BT93" si="105">SUM(AI93, AK93, AM93, AO93, AQ93)</f>
        <v>5</v>
      </c>
      <c r="BU93" s="11">
        <f t="shared" ref="BU93" si="106">SUM(Z93, AB93, AD93, AF93)</f>
        <v>4</v>
      </c>
      <c r="BV93" s="12">
        <f t="shared" ref="BV93" si="107">SUM(AA93, AC93, AE93, AG93)</f>
        <v>4</v>
      </c>
      <c r="BW93" s="11">
        <f t="shared" ref="BW93" si="108">SUM(R93, T93, V93, X93)</f>
        <v>1</v>
      </c>
      <c r="BX93" s="12">
        <f t="shared" ref="BX93" si="109">SUM(S93, U93, W93, Y93)</f>
        <v>1</v>
      </c>
      <c r="BY93" s="11">
        <f t="shared" ref="BY93" si="110">SUM(J93, L93, N93, P93, Z93, AB93, AD93, AF93, AH93, AJ93, AL93, AN93, AP93)</f>
        <v>13</v>
      </c>
      <c r="BZ93" s="11">
        <f t="shared" ref="BZ93" si="111">SUM(K93, M93, O93, Q93, AA93, AC93, AE93, AG93, AI93, AK93, AM93, AO93, AQ93)</f>
        <v>13</v>
      </c>
      <c r="CA93" s="56"/>
      <c r="CB93" t="s">
        <v>378</v>
      </c>
      <c r="CC93" s="130">
        <v>0.75990675990676015</v>
      </c>
      <c r="CI93" t="s">
        <v>378</v>
      </c>
      <c r="CJ93" s="130">
        <v>0.67365967365967372</v>
      </c>
    </row>
    <row r="94" spans="1:91" x14ac:dyDescent="0.25">
      <c r="A94" t="s">
        <v>205</v>
      </c>
      <c r="B94" t="s">
        <v>56</v>
      </c>
      <c r="C94" s="5">
        <v>3</v>
      </c>
      <c r="D94">
        <v>0</v>
      </c>
      <c r="E94" s="6">
        <v>0</v>
      </c>
      <c r="F94">
        <v>0</v>
      </c>
      <c r="G94" s="6">
        <v>0</v>
      </c>
      <c r="H94">
        <v>1</v>
      </c>
      <c r="I94" s="3">
        <v>0</v>
      </c>
      <c r="J94">
        <v>1</v>
      </c>
      <c r="K94" s="6">
        <v>1</v>
      </c>
      <c r="L94">
        <v>0</v>
      </c>
      <c r="M94" s="6">
        <v>0</v>
      </c>
      <c r="N94">
        <v>1</v>
      </c>
      <c r="O94" s="6">
        <v>1</v>
      </c>
      <c r="P94">
        <v>1</v>
      </c>
      <c r="Q94" s="3">
        <v>1</v>
      </c>
      <c r="R94">
        <v>0</v>
      </c>
      <c r="S94" s="6">
        <v>0</v>
      </c>
      <c r="T94">
        <v>0</v>
      </c>
      <c r="U94" s="6">
        <v>0</v>
      </c>
      <c r="V94">
        <v>1</v>
      </c>
      <c r="W94" s="6">
        <v>1</v>
      </c>
      <c r="X94">
        <v>0</v>
      </c>
      <c r="Y94" s="3">
        <v>0</v>
      </c>
      <c r="Z94">
        <v>0</v>
      </c>
      <c r="AA94" s="6">
        <v>0</v>
      </c>
      <c r="AB94">
        <v>1</v>
      </c>
      <c r="AC94" s="6">
        <v>1</v>
      </c>
      <c r="AD94">
        <v>0</v>
      </c>
      <c r="AE94" s="6">
        <v>0</v>
      </c>
      <c r="AF94">
        <v>1</v>
      </c>
      <c r="AG94" s="3">
        <v>1</v>
      </c>
      <c r="AH94">
        <v>1</v>
      </c>
      <c r="AI94" s="6">
        <v>1</v>
      </c>
      <c r="AJ94">
        <v>1</v>
      </c>
      <c r="AK94" s="6">
        <v>1</v>
      </c>
      <c r="AL94">
        <v>1</v>
      </c>
      <c r="AM94" s="6">
        <v>1</v>
      </c>
      <c r="AN94">
        <v>0</v>
      </c>
      <c r="AO94" s="6">
        <v>0</v>
      </c>
      <c r="AP94">
        <v>1</v>
      </c>
      <c r="AQ94" s="3">
        <v>1</v>
      </c>
      <c r="AR94">
        <v>11</v>
      </c>
      <c r="AS94">
        <v>3</v>
      </c>
      <c r="AT94">
        <v>1</v>
      </c>
      <c r="AU94">
        <v>30</v>
      </c>
      <c r="AV94" s="6">
        <v>2</v>
      </c>
      <c r="AW94">
        <v>155</v>
      </c>
      <c r="AX94" s="3">
        <v>289</v>
      </c>
      <c r="AZ94">
        <f t="shared" si="70"/>
        <v>0</v>
      </c>
      <c r="BA94">
        <f t="shared" si="71"/>
        <v>0</v>
      </c>
      <c r="BB94" s="6">
        <f t="shared" si="72"/>
        <v>1</v>
      </c>
      <c r="BD94" s="11">
        <f t="shared" si="73"/>
        <v>0.75</v>
      </c>
      <c r="BE94" s="12">
        <f t="shared" si="73"/>
        <v>0.75</v>
      </c>
      <c r="BF94" s="11">
        <f t="shared" si="74"/>
        <v>0.8</v>
      </c>
      <c r="BG94" s="12">
        <f t="shared" si="74"/>
        <v>0.8</v>
      </c>
      <c r="BH94" s="11">
        <f t="shared" si="75"/>
        <v>0.5</v>
      </c>
      <c r="BI94" s="12">
        <f t="shared" si="75"/>
        <v>0.5</v>
      </c>
      <c r="BJ94" s="24">
        <f t="shared" si="76"/>
        <v>0.25</v>
      </c>
      <c r="BK94" s="25">
        <f t="shared" si="76"/>
        <v>0.25</v>
      </c>
      <c r="BL94" s="24">
        <f t="shared" si="77"/>
        <v>0.69230769230769229</v>
      </c>
      <c r="BM94" s="24">
        <f t="shared" si="77"/>
        <v>0.69230769230769229</v>
      </c>
      <c r="BN94" s="25">
        <f t="shared" si="78"/>
        <v>0.47115384615384615</v>
      </c>
      <c r="BQ94" s="11">
        <f t="shared" si="79"/>
        <v>3</v>
      </c>
      <c r="BR94" s="12">
        <f t="shared" si="79"/>
        <v>3</v>
      </c>
      <c r="BS94" s="11">
        <f t="shared" si="80"/>
        <v>4</v>
      </c>
      <c r="BT94" s="12">
        <f t="shared" si="80"/>
        <v>4</v>
      </c>
      <c r="BU94" s="11">
        <f t="shared" si="81"/>
        <v>2</v>
      </c>
      <c r="BV94" s="12">
        <f t="shared" si="81"/>
        <v>2</v>
      </c>
      <c r="BW94" s="11">
        <f t="shared" si="82"/>
        <v>1</v>
      </c>
      <c r="BX94" s="12">
        <f t="shared" si="82"/>
        <v>1</v>
      </c>
      <c r="BY94" s="11">
        <f t="shared" si="83"/>
        <v>9</v>
      </c>
      <c r="BZ94" s="11">
        <f t="shared" si="83"/>
        <v>9</v>
      </c>
      <c r="CA94" s="56"/>
      <c r="CB94" t="s">
        <v>379</v>
      </c>
      <c r="CC94" s="130">
        <v>0.47060000000000002</v>
      </c>
      <c r="CI94" t="s">
        <v>379</v>
      </c>
      <c r="CJ94" s="130">
        <v>0.48330000000000001</v>
      </c>
    </row>
    <row r="95" spans="1:91" x14ac:dyDescent="0.25">
      <c r="A95" t="s">
        <v>206</v>
      </c>
      <c r="B95" t="s">
        <v>56</v>
      </c>
      <c r="C95" s="5">
        <v>3</v>
      </c>
      <c r="D95">
        <v>0</v>
      </c>
      <c r="E95" s="6">
        <v>0</v>
      </c>
      <c r="F95">
        <v>0</v>
      </c>
      <c r="G95" s="6">
        <v>0</v>
      </c>
      <c r="H95">
        <v>0</v>
      </c>
      <c r="I95" s="3">
        <v>0</v>
      </c>
      <c r="J95">
        <v>1</v>
      </c>
      <c r="K95" s="6">
        <v>1</v>
      </c>
      <c r="L95">
        <v>0</v>
      </c>
      <c r="M95" s="6">
        <v>0</v>
      </c>
      <c r="N95">
        <v>1</v>
      </c>
      <c r="O95" s="6">
        <v>1</v>
      </c>
      <c r="P95">
        <v>1</v>
      </c>
      <c r="Q95" s="3">
        <v>1</v>
      </c>
      <c r="R95">
        <v>1</v>
      </c>
      <c r="S95" s="6">
        <v>1</v>
      </c>
      <c r="T95">
        <v>0</v>
      </c>
      <c r="U95" s="6">
        <v>0</v>
      </c>
      <c r="V95">
        <v>1</v>
      </c>
      <c r="W95" s="6">
        <v>1</v>
      </c>
      <c r="X95">
        <v>1</v>
      </c>
      <c r="Y95" s="3">
        <v>0</v>
      </c>
      <c r="Z95">
        <v>1</v>
      </c>
      <c r="AA95" s="6">
        <v>1</v>
      </c>
      <c r="AB95">
        <v>0</v>
      </c>
      <c r="AC95" s="6">
        <v>0</v>
      </c>
      <c r="AD95">
        <v>0</v>
      </c>
      <c r="AE95" s="6">
        <v>0</v>
      </c>
      <c r="AF95">
        <v>1</v>
      </c>
      <c r="AG95" s="3">
        <v>1</v>
      </c>
      <c r="AH95">
        <v>1</v>
      </c>
      <c r="AI95" s="6">
        <v>1</v>
      </c>
      <c r="AJ95">
        <v>1</v>
      </c>
      <c r="AK95" s="6">
        <v>1</v>
      </c>
      <c r="AL95">
        <v>1</v>
      </c>
      <c r="AM95" s="6">
        <v>0</v>
      </c>
      <c r="AN95">
        <v>1</v>
      </c>
      <c r="AO95" s="6">
        <v>0</v>
      </c>
      <c r="AP95">
        <v>1</v>
      </c>
      <c r="AQ95" s="3">
        <v>0</v>
      </c>
      <c r="AR95">
        <v>11</v>
      </c>
      <c r="AS95">
        <v>4</v>
      </c>
      <c r="AT95">
        <v>5</v>
      </c>
      <c r="AU95">
        <v>49</v>
      </c>
      <c r="AV95" s="6">
        <v>1</v>
      </c>
      <c r="AW95">
        <v>123</v>
      </c>
      <c r="AX95" s="3">
        <v>881</v>
      </c>
      <c r="AZ95">
        <f t="shared" si="70"/>
        <v>0</v>
      </c>
      <c r="BA95">
        <f t="shared" si="71"/>
        <v>0</v>
      </c>
      <c r="BB95" s="6">
        <f t="shared" si="72"/>
        <v>0</v>
      </c>
      <c r="BD95" s="11">
        <f t="shared" si="73"/>
        <v>0.75</v>
      </c>
      <c r="BE95" s="12">
        <f t="shared" si="73"/>
        <v>0.75</v>
      </c>
      <c r="BF95" s="11">
        <f t="shared" si="74"/>
        <v>1</v>
      </c>
      <c r="BG95" s="12">
        <f t="shared" si="74"/>
        <v>0.4</v>
      </c>
      <c r="BH95" s="11">
        <f t="shared" si="75"/>
        <v>0.5</v>
      </c>
      <c r="BI95" s="12">
        <f t="shared" si="75"/>
        <v>0.5</v>
      </c>
      <c r="BJ95" s="24">
        <f t="shared" si="76"/>
        <v>0.75</v>
      </c>
      <c r="BK95" s="25">
        <f t="shared" si="76"/>
        <v>0.5</v>
      </c>
      <c r="BL95" s="24">
        <f t="shared" si="77"/>
        <v>0.76923076923076927</v>
      </c>
      <c r="BM95" s="24">
        <f t="shared" si="77"/>
        <v>0.53846153846153844</v>
      </c>
      <c r="BN95" s="25">
        <f t="shared" si="78"/>
        <v>0.63942307692307687</v>
      </c>
      <c r="BQ95" s="11">
        <f t="shared" si="79"/>
        <v>3</v>
      </c>
      <c r="BR95" s="12">
        <f t="shared" si="79"/>
        <v>3</v>
      </c>
      <c r="BS95" s="11">
        <f t="shared" si="80"/>
        <v>5</v>
      </c>
      <c r="BT95" s="12">
        <f t="shared" si="80"/>
        <v>2</v>
      </c>
      <c r="BU95" s="11">
        <f t="shared" si="81"/>
        <v>2</v>
      </c>
      <c r="BV95" s="12">
        <f t="shared" si="81"/>
        <v>2</v>
      </c>
      <c r="BW95" s="11">
        <f t="shared" si="82"/>
        <v>3</v>
      </c>
      <c r="BX95" s="12">
        <f t="shared" si="82"/>
        <v>2</v>
      </c>
      <c r="BY95" s="11">
        <f t="shared" si="83"/>
        <v>10</v>
      </c>
      <c r="BZ95" s="11">
        <f t="shared" si="83"/>
        <v>7</v>
      </c>
      <c r="CA95" s="56"/>
      <c r="CB95" t="s">
        <v>380</v>
      </c>
      <c r="CC95" s="130">
        <v>0.50470000000000004</v>
      </c>
      <c r="CI95" t="s">
        <v>380</v>
      </c>
      <c r="CJ95" s="130">
        <v>0.50209999999999999</v>
      </c>
    </row>
    <row r="96" spans="1:91" x14ac:dyDescent="0.25">
      <c r="A96" t="s">
        <v>207</v>
      </c>
      <c r="B96" t="s">
        <v>56</v>
      </c>
      <c r="C96" s="5">
        <v>3</v>
      </c>
      <c r="D96">
        <v>0</v>
      </c>
      <c r="E96" s="6">
        <v>0</v>
      </c>
      <c r="F96">
        <v>0</v>
      </c>
      <c r="G96" s="6">
        <v>0</v>
      </c>
      <c r="H96">
        <v>0</v>
      </c>
      <c r="I96" s="3">
        <v>0</v>
      </c>
      <c r="J96">
        <v>0</v>
      </c>
      <c r="K96" s="6">
        <v>0</v>
      </c>
      <c r="L96">
        <v>0</v>
      </c>
      <c r="M96" s="6">
        <v>0</v>
      </c>
      <c r="N96">
        <v>0</v>
      </c>
      <c r="O96" s="6">
        <v>0</v>
      </c>
      <c r="P96">
        <v>0</v>
      </c>
      <c r="Q96" s="3">
        <v>0</v>
      </c>
      <c r="R96">
        <v>0</v>
      </c>
      <c r="S96" s="6">
        <v>0</v>
      </c>
      <c r="T96">
        <v>0</v>
      </c>
      <c r="U96" s="6">
        <v>0</v>
      </c>
      <c r="V96">
        <v>0</v>
      </c>
      <c r="W96" s="6">
        <v>0</v>
      </c>
      <c r="X96">
        <v>0</v>
      </c>
      <c r="Y96" s="3">
        <v>0</v>
      </c>
      <c r="Z96">
        <v>0</v>
      </c>
      <c r="AA96" s="6">
        <v>0</v>
      </c>
      <c r="AB96">
        <v>0</v>
      </c>
      <c r="AC96" s="6">
        <v>0</v>
      </c>
      <c r="AD96">
        <v>0</v>
      </c>
      <c r="AE96" s="6">
        <v>0</v>
      </c>
      <c r="AF96">
        <v>0</v>
      </c>
      <c r="AG96" s="3">
        <v>0</v>
      </c>
      <c r="AH96">
        <v>0</v>
      </c>
      <c r="AI96" s="6">
        <v>0</v>
      </c>
      <c r="AJ96">
        <v>0</v>
      </c>
      <c r="AK96" s="6">
        <v>1</v>
      </c>
      <c r="AL96">
        <v>0</v>
      </c>
      <c r="AM96" s="6">
        <v>0</v>
      </c>
      <c r="AN96">
        <v>0</v>
      </c>
      <c r="AO96" s="6">
        <v>0</v>
      </c>
      <c r="AP96">
        <v>0</v>
      </c>
      <c r="AQ96" s="3">
        <v>0</v>
      </c>
      <c r="AR96">
        <v>11</v>
      </c>
      <c r="AS96">
        <v>4</v>
      </c>
      <c r="AT96">
        <v>3</v>
      </c>
      <c r="AU96">
        <v>24</v>
      </c>
      <c r="AV96" s="6">
        <v>2</v>
      </c>
      <c r="AW96">
        <v>47</v>
      </c>
      <c r="AX96" s="3">
        <v>177</v>
      </c>
      <c r="AZ96">
        <f t="shared" si="70"/>
        <v>0</v>
      </c>
      <c r="BA96">
        <f t="shared" si="71"/>
        <v>0</v>
      </c>
      <c r="BB96" s="6">
        <f t="shared" si="72"/>
        <v>0</v>
      </c>
      <c r="BD96" s="11">
        <f t="shared" si="73"/>
        <v>0</v>
      </c>
      <c r="BE96" s="12">
        <f t="shared" si="73"/>
        <v>0</v>
      </c>
      <c r="BF96" s="11">
        <f t="shared" si="74"/>
        <v>0</v>
      </c>
      <c r="BG96" s="12">
        <f t="shared" si="74"/>
        <v>0.2</v>
      </c>
      <c r="BH96" s="11">
        <f t="shared" si="75"/>
        <v>0</v>
      </c>
      <c r="BI96" s="12">
        <f t="shared" si="75"/>
        <v>0</v>
      </c>
      <c r="BJ96" s="24">
        <f t="shared" si="76"/>
        <v>0</v>
      </c>
      <c r="BK96" s="25">
        <f t="shared" si="76"/>
        <v>0</v>
      </c>
      <c r="BL96" s="24">
        <f t="shared" si="77"/>
        <v>0</v>
      </c>
      <c r="BM96" s="24">
        <f t="shared" si="77"/>
        <v>7.6923076923076927E-2</v>
      </c>
      <c r="BN96" s="65">
        <f t="shared" si="78"/>
        <v>1.9230769230769232E-2</v>
      </c>
      <c r="BQ96" s="11">
        <f t="shared" si="79"/>
        <v>0</v>
      </c>
      <c r="BR96" s="12">
        <f t="shared" si="79"/>
        <v>0</v>
      </c>
      <c r="BS96" s="11">
        <f t="shared" si="80"/>
        <v>0</v>
      </c>
      <c r="BT96" s="12">
        <f t="shared" si="80"/>
        <v>1</v>
      </c>
      <c r="BU96" s="11">
        <f t="shared" si="81"/>
        <v>0</v>
      </c>
      <c r="BV96" s="12">
        <f t="shared" si="81"/>
        <v>0</v>
      </c>
      <c r="BW96" s="11">
        <f t="shared" si="82"/>
        <v>0</v>
      </c>
      <c r="BX96" s="12">
        <f t="shared" si="82"/>
        <v>0</v>
      </c>
      <c r="BY96" s="11">
        <f t="shared" si="83"/>
        <v>0</v>
      </c>
      <c r="BZ96" s="11">
        <f t="shared" si="83"/>
        <v>1</v>
      </c>
      <c r="CA96" s="56"/>
      <c r="CB96" t="s">
        <v>381</v>
      </c>
      <c r="CC96" s="131">
        <v>0.97529999999999994</v>
      </c>
      <c r="CI96" t="s">
        <v>381</v>
      </c>
      <c r="CJ96" s="131">
        <v>0.98540000000000005</v>
      </c>
    </row>
    <row r="97" spans="1:88" x14ac:dyDescent="0.25">
      <c r="A97" t="s">
        <v>208</v>
      </c>
      <c r="B97" t="s">
        <v>56</v>
      </c>
      <c r="C97" s="5">
        <v>3</v>
      </c>
      <c r="D97">
        <v>0</v>
      </c>
      <c r="E97" s="6">
        <v>0</v>
      </c>
      <c r="F97">
        <v>0</v>
      </c>
      <c r="G97" s="6">
        <v>0</v>
      </c>
      <c r="H97">
        <v>1</v>
      </c>
      <c r="I97" s="3">
        <v>0</v>
      </c>
      <c r="J97">
        <v>0</v>
      </c>
      <c r="K97" s="6">
        <v>1</v>
      </c>
      <c r="L97">
        <v>1</v>
      </c>
      <c r="M97" s="6">
        <v>0</v>
      </c>
      <c r="N97">
        <v>1</v>
      </c>
      <c r="O97" s="6">
        <v>0</v>
      </c>
      <c r="P97">
        <v>0</v>
      </c>
      <c r="Q97" s="3">
        <v>0</v>
      </c>
      <c r="R97">
        <v>0</v>
      </c>
      <c r="S97" s="6">
        <v>0</v>
      </c>
      <c r="T97">
        <v>1</v>
      </c>
      <c r="U97" s="6">
        <v>0</v>
      </c>
      <c r="V97">
        <v>1</v>
      </c>
      <c r="W97" s="6">
        <v>0</v>
      </c>
      <c r="X97">
        <v>0</v>
      </c>
      <c r="Y97" s="3">
        <v>1</v>
      </c>
      <c r="Z97">
        <v>1</v>
      </c>
      <c r="AA97" s="6">
        <v>0</v>
      </c>
      <c r="AB97">
        <v>1</v>
      </c>
      <c r="AC97" s="6">
        <v>0</v>
      </c>
      <c r="AD97">
        <v>0</v>
      </c>
      <c r="AE97" s="6">
        <v>0</v>
      </c>
      <c r="AF97">
        <v>0</v>
      </c>
      <c r="AG97" s="3">
        <v>0</v>
      </c>
      <c r="AH97">
        <v>0</v>
      </c>
      <c r="AI97" s="6">
        <v>0</v>
      </c>
      <c r="AJ97">
        <v>1</v>
      </c>
      <c r="AK97" s="6">
        <v>0</v>
      </c>
      <c r="AL97">
        <v>0</v>
      </c>
      <c r="AM97" s="6">
        <v>0</v>
      </c>
      <c r="AN97">
        <v>0</v>
      </c>
      <c r="AO97" s="6">
        <v>0</v>
      </c>
      <c r="AP97">
        <v>1</v>
      </c>
      <c r="AQ97" s="3">
        <v>0</v>
      </c>
      <c r="AR97">
        <v>11</v>
      </c>
      <c r="AS97">
        <v>3</v>
      </c>
      <c r="AT97">
        <v>2</v>
      </c>
      <c r="AU97">
        <v>38</v>
      </c>
      <c r="AV97" s="6">
        <v>1</v>
      </c>
      <c r="AW97">
        <v>48</v>
      </c>
      <c r="AX97" s="3">
        <v>336</v>
      </c>
      <c r="AZ97">
        <f t="shared" si="70"/>
        <v>0</v>
      </c>
      <c r="BA97">
        <f t="shared" si="71"/>
        <v>0</v>
      </c>
      <c r="BB97" s="6">
        <f t="shared" si="72"/>
        <v>1</v>
      </c>
      <c r="BD97" s="11">
        <f t="shared" si="73"/>
        <v>0.5</v>
      </c>
      <c r="BE97" s="12">
        <f t="shared" si="73"/>
        <v>0.25</v>
      </c>
      <c r="BF97" s="11">
        <f t="shared" si="74"/>
        <v>0.4</v>
      </c>
      <c r="BG97" s="12">
        <f t="shared" si="74"/>
        <v>0</v>
      </c>
      <c r="BH97" s="11">
        <f t="shared" si="75"/>
        <v>0.5</v>
      </c>
      <c r="BI97" s="12">
        <f t="shared" si="75"/>
        <v>0</v>
      </c>
      <c r="BJ97" s="24">
        <f t="shared" si="76"/>
        <v>0.5</v>
      </c>
      <c r="BK97" s="25">
        <f t="shared" si="76"/>
        <v>0.25</v>
      </c>
      <c r="BL97" s="24">
        <f t="shared" si="77"/>
        <v>0.46153846153846156</v>
      </c>
      <c r="BM97" s="24">
        <f t="shared" si="77"/>
        <v>7.6923076923076927E-2</v>
      </c>
      <c r="BN97" s="25">
        <f t="shared" si="78"/>
        <v>0.32211538461538464</v>
      </c>
      <c r="BQ97" s="11">
        <f t="shared" si="79"/>
        <v>2</v>
      </c>
      <c r="BR97" s="12">
        <f t="shared" si="79"/>
        <v>1</v>
      </c>
      <c r="BS97" s="11">
        <f t="shared" si="80"/>
        <v>2</v>
      </c>
      <c r="BT97" s="12">
        <f t="shared" si="80"/>
        <v>0</v>
      </c>
      <c r="BU97" s="11">
        <f t="shared" si="81"/>
        <v>2</v>
      </c>
      <c r="BV97" s="12">
        <f t="shared" si="81"/>
        <v>0</v>
      </c>
      <c r="BW97" s="11">
        <f t="shared" si="82"/>
        <v>2</v>
      </c>
      <c r="BX97" s="12">
        <f t="shared" si="82"/>
        <v>1</v>
      </c>
      <c r="BY97" s="11">
        <f t="shared" si="83"/>
        <v>6</v>
      </c>
      <c r="BZ97" s="11">
        <f t="shared" si="83"/>
        <v>1</v>
      </c>
      <c r="CA97" s="56"/>
    </row>
    <row r="98" spans="1:88" x14ac:dyDescent="0.25">
      <c r="A98" t="s">
        <v>224</v>
      </c>
      <c r="B98" t="s">
        <v>56</v>
      </c>
      <c r="C98" s="5">
        <v>3</v>
      </c>
      <c r="D98">
        <v>0</v>
      </c>
      <c r="E98" s="6">
        <v>0</v>
      </c>
      <c r="F98">
        <v>0</v>
      </c>
      <c r="G98" s="6">
        <v>0</v>
      </c>
      <c r="H98">
        <v>1</v>
      </c>
      <c r="I98" s="3">
        <v>0</v>
      </c>
      <c r="J98">
        <v>1</v>
      </c>
      <c r="K98" s="6">
        <v>1</v>
      </c>
      <c r="L98">
        <v>1</v>
      </c>
      <c r="M98" s="6">
        <v>1</v>
      </c>
      <c r="N98">
        <v>1</v>
      </c>
      <c r="O98" s="6">
        <v>1</v>
      </c>
      <c r="P98">
        <v>1</v>
      </c>
      <c r="Q98" s="3">
        <v>1</v>
      </c>
      <c r="R98">
        <v>1</v>
      </c>
      <c r="S98" s="6">
        <v>1</v>
      </c>
      <c r="T98">
        <v>1</v>
      </c>
      <c r="U98" s="6">
        <v>1</v>
      </c>
      <c r="V98">
        <v>1</v>
      </c>
      <c r="W98" s="6">
        <v>1</v>
      </c>
      <c r="X98">
        <v>1</v>
      </c>
      <c r="Y98" s="3">
        <v>1</v>
      </c>
      <c r="Z98">
        <v>1</v>
      </c>
      <c r="AA98" s="6">
        <v>1</v>
      </c>
      <c r="AB98">
        <v>1</v>
      </c>
      <c r="AC98" s="6">
        <v>1</v>
      </c>
      <c r="AD98">
        <v>0</v>
      </c>
      <c r="AE98" s="6">
        <v>0</v>
      </c>
      <c r="AF98">
        <v>1</v>
      </c>
      <c r="AG98" s="3">
        <v>1</v>
      </c>
      <c r="AH98">
        <v>1</v>
      </c>
      <c r="AI98" s="6">
        <v>1</v>
      </c>
      <c r="AJ98">
        <v>1</v>
      </c>
      <c r="AK98" s="6">
        <v>1</v>
      </c>
      <c r="AL98">
        <v>1</v>
      </c>
      <c r="AM98" s="6">
        <v>1</v>
      </c>
      <c r="AN98">
        <v>1</v>
      </c>
      <c r="AO98" s="6">
        <v>1</v>
      </c>
      <c r="AP98">
        <v>1</v>
      </c>
      <c r="AQ98" s="3">
        <v>1</v>
      </c>
      <c r="AR98">
        <v>11</v>
      </c>
      <c r="AS98">
        <v>3</v>
      </c>
      <c r="AT98">
        <v>1</v>
      </c>
      <c r="AU98">
        <v>22</v>
      </c>
      <c r="AV98" s="6">
        <v>2</v>
      </c>
      <c r="AW98">
        <v>59</v>
      </c>
      <c r="AX98" s="3">
        <v>97</v>
      </c>
      <c r="AZ98">
        <f t="shared" si="70"/>
        <v>0</v>
      </c>
      <c r="BA98">
        <f t="shared" si="71"/>
        <v>0</v>
      </c>
      <c r="BB98" s="6">
        <f t="shared" si="72"/>
        <v>1</v>
      </c>
      <c r="BD98" s="11">
        <f t="shared" ref="BD98:BE113" si="112">AVERAGE(J98, L98, N98, P98)</f>
        <v>1</v>
      </c>
      <c r="BE98" s="12">
        <f t="shared" si="112"/>
        <v>1</v>
      </c>
      <c r="BF98" s="11">
        <f t="shared" ref="BF98:BG113" si="113">AVERAGE(AH98, AJ98, AL98, AN98, AP98)</f>
        <v>1</v>
      </c>
      <c r="BG98" s="12">
        <f t="shared" si="113"/>
        <v>1</v>
      </c>
      <c r="BH98" s="11">
        <f t="shared" ref="BH98:BI113" si="114">AVERAGE(Z98, AB98, AD98, AF98)</f>
        <v>0.75</v>
      </c>
      <c r="BI98" s="12">
        <f t="shared" si="114"/>
        <v>0.75</v>
      </c>
      <c r="BJ98" s="24">
        <f t="shared" ref="BJ98:BK113" si="115">AVERAGE(R98, T98, V98, X98)</f>
        <v>1</v>
      </c>
      <c r="BK98" s="25">
        <f t="shared" si="115"/>
        <v>1</v>
      </c>
      <c r="BL98" s="24">
        <f t="shared" ref="BL98:BM113" si="116">AVERAGE(J98, L98, N98, P98, Z98, AB98, AD98, AF98, AH98, AJ98, AL98, AN98, AP98)</f>
        <v>0.92307692307692313</v>
      </c>
      <c r="BM98" s="24">
        <f t="shared" si="116"/>
        <v>0.92307692307692313</v>
      </c>
      <c r="BN98" s="25">
        <f t="shared" si="78"/>
        <v>0.96153846153846168</v>
      </c>
      <c r="BQ98" s="11">
        <f t="shared" ref="BQ98:BR113" si="117">SUM(J98, L98, N98, P98)</f>
        <v>4</v>
      </c>
      <c r="BR98" s="12">
        <f t="shared" si="117"/>
        <v>4</v>
      </c>
      <c r="BS98" s="11">
        <f t="shared" ref="BS98:BT113" si="118">SUM(AH98, AJ98, AL98, AN98, AP98)</f>
        <v>5</v>
      </c>
      <c r="BT98" s="12">
        <f t="shared" si="118"/>
        <v>5</v>
      </c>
      <c r="BU98" s="11">
        <f t="shared" ref="BU98:BV113" si="119">SUM(Z98, AB98, AD98, AF98)</f>
        <v>3</v>
      </c>
      <c r="BV98" s="12">
        <f t="shared" si="119"/>
        <v>3</v>
      </c>
      <c r="BW98" s="11">
        <f t="shared" ref="BW98:BX113" si="120">SUM(R98, T98, V98, X98)</f>
        <v>4</v>
      </c>
      <c r="BX98" s="12">
        <f t="shared" si="120"/>
        <v>4</v>
      </c>
      <c r="BY98" s="11">
        <f t="shared" ref="BY98:BZ113" si="121">SUM(J98, L98, N98, P98, Z98, AB98, AD98, AF98, AH98, AJ98, AL98, AN98, AP98)</f>
        <v>12</v>
      </c>
      <c r="BZ98" s="11">
        <f t="shared" si="121"/>
        <v>12</v>
      </c>
      <c r="CA98" s="56"/>
      <c r="CB98" t="s">
        <v>382</v>
      </c>
      <c r="CI98" t="s">
        <v>382</v>
      </c>
    </row>
    <row r="99" spans="1:88" x14ac:dyDescent="0.25">
      <c r="A99" t="s">
        <v>225</v>
      </c>
      <c r="B99" t="s">
        <v>56</v>
      </c>
      <c r="C99" s="5">
        <v>3</v>
      </c>
      <c r="D99">
        <v>0</v>
      </c>
      <c r="E99" s="6">
        <v>0</v>
      </c>
      <c r="F99">
        <v>0</v>
      </c>
      <c r="G99" s="6">
        <v>0</v>
      </c>
      <c r="H99">
        <v>1</v>
      </c>
      <c r="I99" s="3">
        <v>0</v>
      </c>
      <c r="J99">
        <v>1</v>
      </c>
      <c r="K99" s="6">
        <v>1</v>
      </c>
      <c r="L99">
        <v>1</v>
      </c>
      <c r="M99" s="6">
        <v>1</v>
      </c>
      <c r="N99">
        <v>1</v>
      </c>
      <c r="O99" s="6">
        <v>1</v>
      </c>
      <c r="P99">
        <v>1</v>
      </c>
      <c r="Q99" s="3">
        <v>1</v>
      </c>
      <c r="R99">
        <v>0</v>
      </c>
      <c r="S99" s="6">
        <v>0</v>
      </c>
      <c r="T99">
        <v>1</v>
      </c>
      <c r="U99" s="6">
        <v>1</v>
      </c>
      <c r="V99">
        <v>1</v>
      </c>
      <c r="W99" s="6">
        <v>1</v>
      </c>
      <c r="X99">
        <v>1</v>
      </c>
      <c r="Y99" s="3">
        <v>1</v>
      </c>
      <c r="Z99">
        <v>1</v>
      </c>
      <c r="AA99" s="6">
        <v>1</v>
      </c>
      <c r="AB99">
        <v>0</v>
      </c>
      <c r="AC99" s="6">
        <v>0</v>
      </c>
      <c r="AD99">
        <v>1</v>
      </c>
      <c r="AE99" s="6">
        <v>1</v>
      </c>
      <c r="AF99">
        <v>1</v>
      </c>
      <c r="AG99" s="3">
        <v>1</v>
      </c>
      <c r="AH99">
        <v>1</v>
      </c>
      <c r="AI99" s="6">
        <v>1</v>
      </c>
      <c r="AJ99">
        <v>1</v>
      </c>
      <c r="AK99" s="6">
        <v>1</v>
      </c>
      <c r="AL99">
        <v>1</v>
      </c>
      <c r="AM99" s="6">
        <v>1</v>
      </c>
      <c r="AN99">
        <v>1</v>
      </c>
      <c r="AO99" s="6">
        <v>1</v>
      </c>
      <c r="AP99">
        <v>1</v>
      </c>
      <c r="AQ99" s="3">
        <v>1</v>
      </c>
      <c r="AR99">
        <v>11</v>
      </c>
      <c r="AS99">
        <v>4</v>
      </c>
      <c r="AT99">
        <v>2</v>
      </c>
      <c r="AU99">
        <v>23</v>
      </c>
      <c r="AV99" s="6">
        <v>2</v>
      </c>
      <c r="AW99">
        <v>60</v>
      </c>
      <c r="AX99" s="3">
        <v>289</v>
      </c>
      <c r="AZ99">
        <f t="shared" si="70"/>
        <v>0</v>
      </c>
      <c r="BA99">
        <f t="shared" si="71"/>
        <v>0</v>
      </c>
      <c r="BB99" s="6">
        <f t="shared" si="72"/>
        <v>1</v>
      </c>
      <c r="BD99" s="11">
        <f t="shared" si="112"/>
        <v>1</v>
      </c>
      <c r="BE99" s="12">
        <f t="shared" si="112"/>
        <v>1</v>
      </c>
      <c r="BF99" s="11">
        <f t="shared" si="113"/>
        <v>1</v>
      </c>
      <c r="BG99" s="12">
        <f t="shared" si="113"/>
        <v>1</v>
      </c>
      <c r="BH99" s="11">
        <f t="shared" si="114"/>
        <v>0.75</v>
      </c>
      <c r="BI99" s="12">
        <f t="shared" si="114"/>
        <v>0.75</v>
      </c>
      <c r="BJ99" s="24">
        <f t="shared" si="115"/>
        <v>0.75</v>
      </c>
      <c r="BK99" s="25">
        <f t="shared" si="115"/>
        <v>0.75</v>
      </c>
      <c r="BL99" s="24">
        <f t="shared" si="116"/>
        <v>0.92307692307692313</v>
      </c>
      <c r="BM99" s="24">
        <f t="shared" si="116"/>
        <v>0.92307692307692313</v>
      </c>
      <c r="BN99" s="25">
        <f t="shared" si="78"/>
        <v>0.83653846153846168</v>
      </c>
      <c r="BQ99" s="11">
        <f t="shared" si="117"/>
        <v>4</v>
      </c>
      <c r="BR99" s="12">
        <f t="shared" si="117"/>
        <v>4</v>
      </c>
      <c r="BS99" s="11">
        <f t="shared" si="118"/>
        <v>5</v>
      </c>
      <c r="BT99" s="12">
        <f t="shared" si="118"/>
        <v>5</v>
      </c>
      <c r="BU99" s="11">
        <f t="shared" si="119"/>
        <v>3</v>
      </c>
      <c r="BV99" s="12">
        <f t="shared" si="119"/>
        <v>3</v>
      </c>
      <c r="BW99" s="11">
        <f t="shared" si="120"/>
        <v>3</v>
      </c>
      <c r="BX99" s="12">
        <f t="shared" si="120"/>
        <v>3</v>
      </c>
      <c r="BY99" s="11">
        <f t="shared" si="121"/>
        <v>12</v>
      </c>
      <c r="BZ99" s="11">
        <f t="shared" si="121"/>
        <v>12</v>
      </c>
      <c r="CA99" s="56"/>
    </row>
    <row r="100" spans="1:88" x14ac:dyDescent="0.25">
      <c r="A100" t="s">
        <v>226</v>
      </c>
      <c r="B100" t="s">
        <v>56</v>
      </c>
      <c r="C100" s="5">
        <v>3</v>
      </c>
      <c r="D100">
        <v>0</v>
      </c>
      <c r="E100" s="6">
        <v>0</v>
      </c>
      <c r="F100">
        <v>0</v>
      </c>
      <c r="G100" s="6">
        <v>0</v>
      </c>
      <c r="H100">
        <v>1</v>
      </c>
      <c r="I100" s="3">
        <v>0</v>
      </c>
      <c r="J100">
        <v>1</v>
      </c>
      <c r="K100" s="6">
        <v>1</v>
      </c>
      <c r="L100">
        <v>1</v>
      </c>
      <c r="M100" s="6">
        <v>1</v>
      </c>
      <c r="N100">
        <v>1</v>
      </c>
      <c r="O100" s="6">
        <v>1</v>
      </c>
      <c r="P100">
        <v>1</v>
      </c>
      <c r="Q100" s="3">
        <v>1</v>
      </c>
      <c r="R100">
        <v>1</v>
      </c>
      <c r="S100" s="6">
        <v>1</v>
      </c>
      <c r="T100">
        <v>1</v>
      </c>
      <c r="U100" s="6">
        <v>1</v>
      </c>
      <c r="V100">
        <v>1</v>
      </c>
      <c r="W100" s="6">
        <v>1</v>
      </c>
      <c r="X100">
        <v>0</v>
      </c>
      <c r="Y100" s="3">
        <v>0</v>
      </c>
      <c r="Z100">
        <v>1</v>
      </c>
      <c r="AA100" s="6">
        <v>1</v>
      </c>
      <c r="AB100">
        <v>1</v>
      </c>
      <c r="AC100" s="6">
        <v>1</v>
      </c>
      <c r="AD100">
        <v>1</v>
      </c>
      <c r="AE100" s="6">
        <v>1</v>
      </c>
      <c r="AF100">
        <v>1</v>
      </c>
      <c r="AG100" s="3">
        <v>1</v>
      </c>
      <c r="AH100">
        <v>1</v>
      </c>
      <c r="AI100" s="6">
        <v>1</v>
      </c>
      <c r="AJ100">
        <v>1</v>
      </c>
      <c r="AK100" s="6">
        <v>1</v>
      </c>
      <c r="AL100">
        <v>0</v>
      </c>
      <c r="AM100" s="6">
        <v>0</v>
      </c>
      <c r="AN100">
        <v>0</v>
      </c>
      <c r="AO100" s="6">
        <v>0</v>
      </c>
      <c r="AP100">
        <v>0</v>
      </c>
      <c r="AQ100" s="3">
        <v>0</v>
      </c>
      <c r="AR100">
        <v>11</v>
      </c>
      <c r="AS100">
        <v>3</v>
      </c>
      <c r="AT100">
        <v>2</v>
      </c>
      <c r="AU100">
        <v>44</v>
      </c>
      <c r="AV100" s="6">
        <v>1</v>
      </c>
      <c r="AW100">
        <v>67</v>
      </c>
      <c r="AX100" s="3">
        <v>190</v>
      </c>
      <c r="AZ100">
        <f t="shared" si="70"/>
        <v>0</v>
      </c>
      <c r="BA100">
        <f t="shared" si="71"/>
        <v>0</v>
      </c>
      <c r="BB100" s="6">
        <f t="shared" si="72"/>
        <v>1</v>
      </c>
      <c r="BD100" s="11">
        <f t="shared" si="112"/>
        <v>1</v>
      </c>
      <c r="BE100" s="12">
        <f t="shared" si="112"/>
        <v>1</v>
      </c>
      <c r="BF100" s="11">
        <f t="shared" si="113"/>
        <v>0.4</v>
      </c>
      <c r="BG100" s="12">
        <f t="shared" si="113"/>
        <v>0.4</v>
      </c>
      <c r="BH100" s="11">
        <f t="shared" si="114"/>
        <v>1</v>
      </c>
      <c r="BI100" s="12">
        <f t="shared" si="114"/>
        <v>1</v>
      </c>
      <c r="BJ100" s="24">
        <f t="shared" si="115"/>
        <v>0.75</v>
      </c>
      <c r="BK100" s="25">
        <f t="shared" si="115"/>
        <v>0.75</v>
      </c>
      <c r="BL100" s="24">
        <f t="shared" si="116"/>
        <v>0.76923076923076927</v>
      </c>
      <c r="BM100" s="24">
        <f t="shared" si="116"/>
        <v>0.76923076923076927</v>
      </c>
      <c r="BN100" s="25">
        <f t="shared" si="78"/>
        <v>0.75961538461538458</v>
      </c>
      <c r="BQ100" s="11">
        <f t="shared" si="117"/>
        <v>4</v>
      </c>
      <c r="BR100" s="12">
        <f t="shared" si="117"/>
        <v>4</v>
      </c>
      <c r="BS100" s="11">
        <f t="shared" si="118"/>
        <v>2</v>
      </c>
      <c r="BT100" s="12">
        <f t="shared" si="118"/>
        <v>2</v>
      </c>
      <c r="BU100" s="11">
        <f t="shared" si="119"/>
        <v>4</v>
      </c>
      <c r="BV100" s="12">
        <f t="shared" si="119"/>
        <v>4</v>
      </c>
      <c r="BW100" s="11">
        <f t="shared" si="120"/>
        <v>3</v>
      </c>
      <c r="BX100" s="12">
        <f t="shared" si="120"/>
        <v>3</v>
      </c>
      <c r="BY100" s="11">
        <f t="shared" si="121"/>
        <v>10</v>
      </c>
      <c r="BZ100" s="11">
        <f t="shared" si="121"/>
        <v>10</v>
      </c>
      <c r="CA100" s="56"/>
      <c r="CB100" t="s">
        <v>383</v>
      </c>
      <c r="CC100" s="129">
        <v>0.75971002331002357</v>
      </c>
      <c r="CI100" t="s">
        <v>383</v>
      </c>
      <c r="CJ100" s="129">
        <v>0.67266177156176876</v>
      </c>
    </row>
    <row r="101" spans="1:88" x14ac:dyDescent="0.25">
      <c r="A101" t="s">
        <v>227</v>
      </c>
      <c r="B101" t="s">
        <v>56</v>
      </c>
      <c r="C101" s="5">
        <v>3</v>
      </c>
      <c r="D101">
        <v>0</v>
      </c>
      <c r="E101" s="6">
        <v>0</v>
      </c>
      <c r="F101">
        <v>0</v>
      </c>
      <c r="G101" s="6">
        <v>0</v>
      </c>
      <c r="H101">
        <v>1</v>
      </c>
      <c r="I101" s="3">
        <v>0</v>
      </c>
      <c r="J101">
        <v>0</v>
      </c>
      <c r="K101" s="6">
        <v>0</v>
      </c>
      <c r="L101">
        <v>1</v>
      </c>
      <c r="M101" s="6">
        <v>1</v>
      </c>
      <c r="N101">
        <v>1</v>
      </c>
      <c r="O101" s="6">
        <v>1</v>
      </c>
      <c r="P101">
        <v>1</v>
      </c>
      <c r="Q101" s="3">
        <v>1</v>
      </c>
      <c r="R101">
        <v>0</v>
      </c>
      <c r="S101" s="6">
        <v>0</v>
      </c>
      <c r="T101">
        <v>0</v>
      </c>
      <c r="U101" s="6">
        <v>0</v>
      </c>
      <c r="V101">
        <v>0</v>
      </c>
      <c r="W101" s="6">
        <v>0</v>
      </c>
      <c r="X101">
        <v>1</v>
      </c>
      <c r="Y101" s="3">
        <v>1</v>
      </c>
      <c r="Z101">
        <v>1</v>
      </c>
      <c r="AA101" s="6">
        <v>1</v>
      </c>
      <c r="AB101">
        <v>0</v>
      </c>
      <c r="AC101" s="6">
        <v>0</v>
      </c>
      <c r="AD101">
        <v>1</v>
      </c>
      <c r="AE101" s="6">
        <v>1</v>
      </c>
      <c r="AF101">
        <v>1</v>
      </c>
      <c r="AG101" s="3">
        <v>1</v>
      </c>
      <c r="AH101">
        <v>1</v>
      </c>
      <c r="AI101" s="6">
        <v>1</v>
      </c>
      <c r="AJ101">
        <v>1</v>
      </c>
      <c r="AK101" s="6">
        <v>1</v>
      </c>
      <c r="AL101">
        <v>1</v>
      </c>
      <c r="AM101" s="6">
        <v>1</v>
      </c>
      <c r="AN101">
        <v>1</v>
      </c>
      <c r="AO101" s="6">
        <v>1</v>
      </c>
      <c r="AP101">
        <v>1</v>
      </c>
      <c r="AQ101" s="3">
        <v>1</v>
      </c>
      <c r="AR101">
        <v>11</v>
      </c>
      <c r="AS101">
        <v>4</v>
      </c>
      <c r="AT101">
        <v>2</v>
      </c>
      <c r="AU101">
        <v>37</v>
      </c>
      <c r="AV101" s="6">
        <v>1</v>
      </c>
      <c r="AW101">
        <v>69</v>
      </c>
      <c r="AX101" s="3">
        <v>193</v>
      </c>
      <c r="AZ101">
        <f t="shared" si="70"/>
        <v>0</v>
      </c>
      <c r="BA101">
        <f t="shared" si="71"/>
        <v>0</v>
      </c>
      <c r="BB101" s="6">
        <f t="shared" si="72"/>
        <v>1</v>
      </c>
      <c r="BD101" s="11">
        <f t="shared" si="112"/>
        <v>0.75</v>
      </c>
      <c r="BE101" s="12">
        <f t="shared" si="112"/>
        <v>0.75</v>
      </c>
      <c r="BF101" s="11">
        <f t="shared" si="113"/>
        <v>1</v>
      </c>
      <c r="BG101" s="12">
        <f t="shared" si="113"/>
        <v>1</v>
      </c>
      <c r="BH101" s="11">
        <f t="shared" si="114"/>
        <v>0.75</v>
      </c>
      <c r="BI101" s="12">
        <f t="shared" si="114"/>
        <v>0.75</v>
      </c>
      <c r="BJ101" s="24">
        <f t="shared" si="115"/>
        <v>0.25</v>
      </c>
      <c r="BK101" s="25">
        <f t="shared" si="115"/>
        <v>0.25</v>
      </c>
      <c r="BL101" s="24">
        <f t="shared" si="116"/>
        <v>0.84615384615384615</v>
      </c>
      <c r="BM101" s="24">
        <f t="shared" si="116"/>
        <v>0.84615384615384615</v>
      </c>
      <c r="BN101" s="25">
        <f t="shared" si="78"/>
        <v>0.54807692307692313</v>
      </c>
      <c r="BQ101" s="11">
        <f t="shared" si="117"/>
        <v>3</v>
      </c>
      <c r="BR101" s="12">
        <f t="shared" si="117"/>
        <v>3</v>
      </c>
      <c r="BS101" s="11">
        <f t="shared" si="118"/>
        <v>5</v>
      </c>
      <c r="BT101" s="12">
        <f t="shared" si="118"/>
        <v>5</v>
      </c>
      <c r="BU101" s="11">
        <f t="shared" si="119"/>
        <v>3</v>
      </c>
      <c r="BV101" s="12">
        <f t="shared" si="119"/>
        <v>3</v>
      </c>
      <c r="BW101" s="11">
        <f t="shared" si="120"/>
        <v>1</v>
      </c>
      <c r="BX101" s="12">
        <f t="shared" si="120"/>
        <v>1</v>
      </c>
      <c r="BY101" s="11">
        <f t="shared" si="121"/>
        <v>11</v>
      </c>
      <c r="BZ101" s="11">
        <f t="shared" si="121"/>
        <v>11</v>
      </c>
      <c r="CA101" s="56"/>
      <c r="CB101" t="s">
        <v>384</v>
      </c>
      <c r="CC101" s="130">
        <v>4.1324885161150474E-2</v>
      </c>
      <c r="CI101" t="s">
        <v>384</v>
      </c>
      <c r="CJ101" s="130">
        <v>5.7005196317534777E-2</v>
      </c>
    </row>
    <row r="102" spans="1:88" x14ac:dyDescent="0.25">
      <c r="A102" t="s">
        <v>228</v>
      </c>
      <c r="B102" t="s">
        <v>56</v>
      </c>
      <c r="C102" s="5">
        <v>3</v>
      </c>
      <c r="D102">
        <v>0</v>
      </c>
      <c r="E102" s="6">
        <v>0</v>
      </c>
      <c r="F102">
        <v>0</v>
      </c>
      <c r="G102" s="6">
        <v>0</v>
      </c>
      <c r="H102">
        <v>1</v>
      </c>
      <c r="I102" s="3">
        <v>0</v>
      </c>
      <c r="J102">
        <v>1</v>
      </c>
      <c r="K102" s="6">
        <v>1</v>
      </c>
      <c r="L102">
        <v>0</v>
      </c>
      <c r="M102" s="6">
        <v>1</v>
      </c>
      <c r="N102">
        <v>1</v>
      </c>
      <c r="O102" s="6">
        <v>1</v>
      </c>
      <c r="P102">
        <v>1</v>
      </c>
      <c r="Q102" s="3">
        <v>1</v>
      </c>
      <c r="R102">
        <v>1</v>
      </c>
      <c r="S102" s="6">
        <v>1</v>
      </c>
      <c r="T102">
        <v>0</v>
      </c>
      <c r="U102" s="6">
        <v>0</v>
      </c>
      <c r="V102">
        <v>1</v>
      </c>
      <c r="W102" s="6">
        <v>1</v>
      </c>
      <c r="X102">
        <v>1</v>
      </c>
      <c r="Y102" s="3">
        <v>1</v>
      </c>
      <c r="Z102">
        <v>1</v>
      </c>
      <c r="AA102" s="6">
        <v>1</v>
      </c>
      <c r="AB102">
        <v>0</v>
      </c>
      <c r="AC102" s="6">
        <v>0</v>
      </c>
      <c r="AD102">
        <v>1</v>
      </c>
      <c r="AE102" s="6">
        <v>1</v>
      </c>
      <c r="AF102">
        <v>1</v>
      </c>
      <c r="AG102" s="3">
        <v>1</v>
      </c>
      <c r="AH102">
        <v>1</v>
      </c>
      <c r="AI102" s="6">
        <v>1</v>
      </c>
      <c r="AJ102">
        <v>1</v>
      </c>
      <c r="AK102" s="6">
        <v>1</v>
      </c>
      <c r="AL102">
        <v>1</v>
      </c>
      <c r="AM102" s="6">
        <v>1</v>
      </c>
      <c r="AN102">
        <v>1</v>
      </c>
      <c r="AO102" s="6">
        <v>1</v>
      </c>
      <c r="AP102">
        <v>1</v>
      </c>
      <c r="AQ102" s="3">
        <v>1</v>
      </c>
      <c r="AR102">
        <v>11</v>
      </c>
      <c r="AS102">
        <v>4</v>
      </c>
      <c r="AT102">
        <v>1</v>
      </c>
      <c r="AU102">
        <v>25</v>
      </c>
      <c r="AV102" s="6">
        <v>3</v>
      </c>
      <c r="AW102">
        <v>70</v>
      </c>
      <c r="AX102" s="3">
        <v>853</v>
      </c>
      <c r="AZ102">
        <f t="shared" si="70"/>
        <v>0</v>
      </c>
      <c r="BA102">
        <f t="shared" si="71"/>
        <v>0</v>
      </c>
      <c r="BB102" s="6">
        <f t="shared" si="72"/>
        <v>1</v>
      </c>
      <c r="BD102" s="11">
        <f t="shared" si="112"/>
        <v>0.75</v>
      </c>
      <c r="BE102" s="12">
        <f t="shared" si="112"/>
        <v>1</v>
      </c>
      <c r="BF102" s="11">
        <f t="shared" si="113"/>
        <v>1</v>
      </c>
      <c r="BG102" s="12">
        <f t="shared" si="113"/>
        <v>1</v>
      </c>
      <c r="BH102" s="11">
        <f t="shared" si="114"/>
        <v>0.75</v>
      </c>
      <c r="BI102" s="12">
        <f t="shared" si="114"/>
        <v>0.75</v>
      </c>
      <c r="BJ102" s="24">
        <f t="shared" si="115"/>
        <v>0.75</v>
      </c>
      <c r="BK102" s="25">
        <f t="shared" si="115"/>
        <v>0.75</v>
      </c>
      <c r="BL102" s="24">
        <f t="shared" si="116"/>
        <v>0.84615384615384615</v>
      </c>
      <c r="BM102" s="24">
        <f t="shared" si="116"/>
        <v>0.92307692307692313</v>
      </c>
      <c r="BN102" s="25">
        <f t="shared" si="78"/>
        <v>0.81730769230769229</v>
      </c>
      <c r="BQ102" s="11">
        <f t="shared" si="117"/>
        <v>3</v>
      </c>
      <c r="BR102" s="12">
        <f t="shared" si="117"/>
        <v>4</v>
      </c>
      <c r="BS102" s="11">
        <f t="shared" si="118"/>
        <v>5</v>
      </c>
      <c r="BT102" s="12">
        <f t="shared" si="118"/>
        <v>5</v>
      </c>
      <c r="BU102" s="11">
        <f t="shared" si="119"/>
        <v>3</v>
      </c>
      <c r="BV102" s="12">
        <f t="shared" si="119"/>
        <v>3</v>
      </c>
      <c r="BW102" s="11">
        <f t="shared" si="120"/>
        <v>3</v>
      </c>
      <c r="BX102" s="12">
        <f t="shared" si="120"/>
        <v>3</v>
      </c>
      <c r="BY102" s="11">
        <f t="shared" si="121"/>
        <v>11</v>
      </c>
      <c r="BZ102" s="11">
        <f t="shared" si="121"/>
        <v>12</v>
      </c>
      <c r="CA102" s="56"/>
      <c r="CB102" t="s">
        <v>385</v>
      </c>
      <c r="CC102" s="130">
        <v>0.67365967365967372</v>
      </c>
      <c r="CI102" t="s">
        <v>385</v>
      </c>
      <c r="CJ102" s="130">
        <v>0.55477855477855476</v>
      </c>
    </row>
    <row r="103" spans="1:88" x14ac:dyDescent="0.25">
      <c r="A103" t="s">
        <v>229</v>
      </c>
      <c r="B103" t="s">
        <v>56</v>
      </c>
      <c r="C103" s="5">
        <v>3</v>
      </c>
      <c r="D103">
        <v>0</v>
      </c>
      <c r="E103" s="6">
        <v>0</v>
      </c>
      <c r="F103">
        <v>0</v>
      </c>
      <c r="G103" s="6">
        <v>0</v>
      </c>
      <c r="H103">
        <v>1</v>
      </c>
      <c r="I103" s="3">
        <v>0</v>
      </c>
      <c r="J103">
        <v>1</v>
      </c>
      <c r="K103" s="6">
        <v>1</v>
      </c>
      <c r="L103">
        <v>0</v>
      </c>
      <c r="M103" s="6">
        <v>0</v>
      </c>
      <c r="N103">
        <v>1</v>
      </c>
      <c r="O103" s="6">
        <v>1</v>
      </c>
      <c r="P103">
        <v>0</v>
      </c>
      <c r="Q103" s="3">
        <v>0</v>
      </c>
      <c r="R103">
        <v>1</v>
      </c>
      <c r="S103" s="6">
        <v>1</v>
      </c>
      <c r="T103">
        <v>0</v>
      </c>
      <c r="U103" s="6">
        <v>0</v>
      </c>
      <c r="V103">
        <v>1</v>
      </c>
      <c r="W103" s="6">
        <v>1</v>
      </c>
      <c r="X103">
        <v>1</v>
      </c>
      <c r="Y103" s="3">
        <v>1</v>
      </c>
      <c r="Z103">
        <v>0</v>
      </c>
      <c r="AA103" s="6">
        <v>0</v>
      </c>
      <c r="AB103">
        <v>1</v>
      </c>
      <c r="AC103" s="6">
        <v>1</v>
      </c>
      <c r="AD103">
        <v>0</v>
      </c>
      <c r="AE103" s="6">
        <v>0</v>
      </c>
      <c r="AF103">
        <v>1</v>
      </c>
      <c r="AG103" s="3">
        <v>1</v>
      </c>
      <c r="AH103">
        <v>1</v>
      </c>
      <c r="AI103" s="6">
        <v>1</v>
      </c>
      <c r="AJ103">
        <v>1</v>
      </c>
      <c r="AK103" s="6">
        <v>1</v>
      </c>
      <c r="AL103">
        <v>1</v>
      </c>
      <c r="AM103" s="6">
        <v>1</v>
      </c>
      <c r="AN103">
        <v>0</v>
      </c>
      <c r="AO103" s="6">
        <v>0</v>
      </c>
      <c r="AP103">
        <v>0</v>
      </c>
      <c r="AQ103" s="3">
        <v>0</v>
      </c>
      <c r="AR103">
        <v>11</v>
      </c>
      <c r="AS103">
        <v>4</v>
      </c>
      <c r="AT103">
        <v>2</v>
      </c>
      <c r="AU103">
        <v>23</v>
      </c>
      <c r="AV103" s="6">
        <v>2</v>
      </c>
      <c r="AW103">
        <v>37</v>
      </c>
      <c r="AX103" s="3">
        <v>290</v>
      </c>
      <c r="AZ103">
        <f t="shared" si="70"/>
        <v>0</v>
      </c>
      <c r="BA103">
        <f t="shared" si="71"/>
        <v>0</v>
      </c>
      <c r="BB103" s="6">
        <f t="shared" si="72"/>
        <v>1</v>
      </c>
      <c r="BD103" s="11">
        <f t="shared" si="112"/>
        <v>0.5</v>
      </c>
      <c r="BE103" s="12">
        <f t="shared" si="112"/>
        <v>0.5</v>
      </c>
      <c r="BF103" s="11">
        <f t="shared" si="113"/>
        <v>0.6</v>
      </c>
      <c r="BG103" s="12">
        <f t="shared" si="113"/>
        <v>0.6</v>
      </c>
      <c r="BH103" s="11">
        <f t="shared" si="114"/>
        <v>0.5</v>
      </c>
      <c r="BI103" s="12">
        <f t="shared" si="114"/>
        <v>0.5</v>
      </c>
      <c r="BJ103" s="24">
        <f t="shared" si="115"/>
        <v>0.75</v>
      </c>
      <c r="BK103" s="25">
        <f t="shared" si="115"/>
        <v>0.75</v>
      </c>
      <c r="BL103" s="24">
        <f t="shared" si="116"/>
        <v>0.53846153846153844</v>
      </c>
      <c r="BM103" s="24">
        <f t="shared" si="116"/>
        <v>0.53846153846153844</v>
      </c>
      <c r="BN103" s="25">
        <f t="shared" si="78"/>
        <v>0.64423076923076916</v>
      </c>
      <c r="BQ103" s="11">
        <f t="shared" si="117"/>
        <v>2</v>
      </c>
      <c r="BR103" s="12">
        <f t="shared" si="117"/>
        <v>2</v>
      </c>
      <c r="BS103" s="11">
        <f t="shared" si="118"/>
        <v>3</v>
      </c>
      <c r="BT103" s="12">
        <f t="shared" si="118"/>
        <v>3</v>
      </c>
      <c r="BU103" s="11">
        <f t="shared" si="119"/>
        <v>2</v>
      </c>
      <c r="BV103" s="12">
        <f t="shared" si="119"/>
        <v>2</v>
      </c>
      <c r="BW103" s="11">
        <f t="shared" si="120"/>
        <v>3</v>
      </c>
      <c r="BX103" s="12">
        <f t="shared" si="120"/>
        <v>3</v>
      </c>
      <c r="BY103" s="11">
        <f t="shared" si="121"/>
        <v>7</v>
      </c>
      <c r="BZ103" s="11">
        <f t="shared" si="121"/>
        <v>7</v>
      </c>
      <c r="CA103" s="56"/>
      <c r="CB103" t="s">
        <v>386</v>
      </c>
      <c r="CC103" s="131">
        <v>0.83449883449883477</v>
      </c>
      <c r="CI103" t="s">
        <v>386</v>
      </c>
      <c r="CJ103" s="131">
        <v>0.77855477855477884</v>
      </c>
    </row>
    <row r="104" spans="1:88" x14ac:dyDescent="0.25">
      <c r="A104" t="s">
        <v>230</v>
      </c>
      <c r="B104" t="s">
        <v>56</v>
      </c>
      <c r="C104" s="5">
        <v>3</v>
      </c>
      <c r="D104">
        <v>0</v>
      </c>
      <c r="E104" s="6">
        <v>0</v>
      </c>
      <c r="F104">
        <v>0</v>
      </c>
      <c r="G104" s="6">
        <v>0</v>
      </c>
      <c r="H104">
        <v>1</v>
      </c>
      <c r="I104" s="3">
        <v>1</v>
      </c>
      <c r="J104">
        <v>1</v>
      </c>
      <c r="K104" s="6">
        <v>1</v>
      </c>
      <c r="L104">
        <v>1</v>
      </c>
      <c r="M104" s="6">
        <v>1</v>
      </c>
      <c r="N104">
        <v>1</v>
      </c>
      <c r="O104" s="6">
        <v>1</v>
      </c>
      <c r="P104">
        <v>1</v>
      </c>
      <c r="Q104" s="3">
        <v>1</v>
      </c>
      <c r="R104">
        <v>0</v>
      </c>
      <c r="S104" s="6">
        <v>0</v>
      </c>
      <c r="T104">
        <v>0</v>
      </c>
      <c r="U104" s="6">
        <v>0</v>
      </c>
      <c r="V104">
        <v>0</v>
      </c>
      <c r="W104" s="6">
        <v>0</v>
      </c>
      <c r="X104">
        <v>1</v>
      </c>
      <c r="Y104" s="3">
        <v>1</v>
      </c>
      <c r="Z104">
        <v>1</v>
      </c>
      <c r="AA104" s="6">
        <v>1</v>
      </c>
      <c r="AB104">
        <v>1</v>
      </c>
      <c r="AC104" s="6">
        <v>1</v>
      </c>
      <c r="AD104">
        <v>0</v>
      </c>
      <c r="AE104" s="6">
        <v>0</v>
      </c>
      <c r="AF104">
        <v>1</v>
      </c>
      <c r="AG104" s="3">
        <v>1</v>
      </c>
      <c r="AH104">
        <v>1</v>
      </c>
      <c r="AI104" s="6">
        <v>1</v>
      </c>
      <c r="AJ104">
        <v>1</v>
      </c>
      <c r="AK104" s="6">
        <v>1</v>
      </c>
      <c r="AL104">
        <v>1</v>
      </c>
      <c r="AM104" s="6">
        <v>1</v>
      </c>
      <c r="AN104">
        <v>1</v>
      </c>
      <c r="AO104" s="6">
        <v>1</v>
      </c>
      <c r="AP104">
        <v>1</v>
      </c>
      <c r="AQ104" s="3">
        <v>1</v>
      </c>
      <c r="AR104">
        <v>11</v>
      </c>
      <c r="AS104">
        <v>4</v>
      </c>
      <c r="AT104">
        <v>1</v>
      </c>
      <c r="AU104">
        <v>27</v>
      </c>
      <c r="AV104" s="6">
        <v>2</v>
      </c>
      <c r="AW104">
        <v>80</v>
      </c>
      <c r="AX104" s="3">
        <v>630</v>
      </c>
      <c r="AZ104">
        <f t="shared" si="70"/>
        <v>0</v>
      </c>
      <c r="BA104">
        <f t="shared" si="71"/>
        <v>0</v>
      </c>
      <c r="BB104" s="6">
        <f t="shared" si="72"/>
        <v>1</v>
      </c>
      <c r="BD104" s="11">
        <f t="shared" si="112"/>
        <v>1</v>
      </c>
      <c r="BE104" s="12">
        <f t="shared" si="112"/>
        <v>1</v>
      </c>
      <c r="BF104" s="11">
        <f t="shared" si="113"/>
        <v>1</v>
      </c>
      <c r="BG104" s="12">
        <f t="shared" si="113"/>
        <v>1</v>
      </c>
      <c r="BH104" s="11">
        <f t="shared" si="114"/>
        <v>0.75</v>
      </c>
      <c r="BI104" s="12">
        <f t="shared" si="114"/>
        <v>0.75</v>
      </c>
      <c r="BJ104" s="24">
        <f t="shared" si="115"/>
        <v>0.25</v>
      </c>
      <c r="BK104" s="25">
        <f t="shared" si="115"/>
        <v>0.25</v>
      </c>
      <c r="BL104" s="24">
        <f t="shared" si="116"/>
        <v>0.92307692307692313</v>
      </c>
      <c r="BM104" s="24">
        <f t="shared" si="116"/>
        <v>0.92307692307692313</v>
      </c>
      <c r="BN104" s="25">
        <f t="shared" si="78"/>
        <v>0.58653846153846156</v>
      </c>
      <c r="BQ104" s="11">
        <f t="shared" si="117"/>
        <v>4</v>
      </c>
      <c r="BR104" s="12">
        <f t="shared" si="117"/>
        <v>4</v>
      </c>
      <c r="BS104" s="11">
        <f t="shared" si="118"/>
        <v>5</v>
      </c>
      <c r="BT104" s="12">
        <f t="shared" si="118"/>
        <v>5</v>
      </c>
      <c r="BU104" s="11">
        <f t="shared" si="119"/>
        <v>3</v>
      </c>
      <c r="BV104" s="12">
        <f t="shared" si="119"/>
        <v>3</v>
      </c>
      <c r="BW104" s="11">
        <f t="shared" si="120"/>
        <v>1</v>
      </c>
      <c r="BX104" s="12">
        <f t="shared" si="120"/>
        <v>1</v>
      </c>
      <c r="BY104" s="11">
        <f t="shared" si="121"/>
        <v>12</v>
      </c>
      <c r="BZ104" s="11">
        <f t="shared" si="121"/>
        <v>12</v>
      </c>
      <c r="CA104" s="56"/>
    </row>
    <row r="105" spans="1:88" x14ac:dyDescent="0.25">
      <c r="A105" t="s">
        <v>231</v>
      </c>
      <c r="B105" t="s">
        <v>56</v>
      </c>
      <c r="C105" s="5">
        <v>3</v>
      </c>
      <c r="D105">
        <v>0</v>
      </c>
      <c r="E105" s="6">
        <v>0</v>
      </c>
      <c r="F105">
        <v>0</v>
      </c>
      <c r="G105" s="6">
        <v>0</v>
      </c>
      <c r="H105">
        <v>1</v>
      </c>
      <c r="I105" s="3">
        <v>0</v>
      </c>
      <c r="J105">
        <v>1</v>
      </c>
      <c r="K105" s="6">
        <v>0</v>
      </c>
      <c r="L105">
        <v>0</v>
      </c>
      <c r="M105" s="6">
        <v>0</v>
      </c>
      <c r="N105">
        <v>1</v>
      </c>
      <c r="O105" s="6">
        <v>0</v>
      </c>
      <c r="P105">
        <v>0</v>
      </c>
      <c r="Q105" s="3">
        <v>0</v>
      </c>
      <c r="R105">
        <v>1</v>
      </c>
      <c r="S105" s="6">
        <v>0</v>
      </c>
      <c r="T105">
        <v>1</v>
      </c>
      <c r="U105" s="6">
        <v>0</v>
      </c>
      <c r="V105">
        <v>0</v>
      </c>
      <c r="W105" s="6">
        <v>0</v>
      </c>
      <c r="X105">
        <v>0</v>
      </c>
      <c r="Y105" s="3">
        <v>0</v>
      </c>
      <c r="Z105">
        <v>0</v>
      </c>
      <c r="AA105" s="6">
        <v>0</v>
      </c>
      <c r="AB105">
        <v>0</v>
      </c>
      <c r="AC105" s="6">
        <v>0</v>
      </c>
      <c r="AD105">
        <v>0</v>
      </c>
      <c r="AE105" s="6">
        <v>0</v>
      </c>
      <c r="AF105">
        <v>1</v>
      </c>
      <c r="AG105" s="3">
        <v>0</v>
      </c>
      <c r="AH105">
        <v>0</v>
      </c>
      <c r="AI105" s="6">
        <v>0</v>
      </c>
      <c r="AJ105">
        <v>0</v>
      </c>
      <c r="AK105" s="6">
        <v>0</v>
      </c>
      <c r="AL105">
        <v>1</v>
      </c>
      <c r="AM105" s="6">
        <v>0</v>
      </c>
      <c r="AN105">
        <v>0</v>
      </c>
      <c r="AO105" s="6">
        <v>0</v>
      </c>
      <c r="AP105">
        <v>0</v>
      </c>
      <c r="AQ105" s="3">
        <v>0</v>
      </c>
      <c r="AR105">
        <v>11</v>
      </c>
      <c r="AS105">
        <v>4</v>
      </c>
      <c r="AT105">
        <v>4</v>
      </c>
      <c r="AU105">
        <v>30</v>
      </c>
      <c r="AV105" s="6">
        <v>1</v>
      </c>
      <c r="AW105">
        <v>86</v>
      </c>
      <c r="AX105" s="3">
        <v>831</v>
      </c>
      <c r="AZ105">
        <f t="shared" si="70"/>
        <v>0</v>
      </c>
      <c r="BA105">
        <f t="shared" si="71"/>
        <v>0</v>
      </c>
      <c r="BB105" s="6">
        <f t="shared" si="72"/>
        <v>1</v>
      </c>
      <c r="BD105" s="11">
        <f t="shared" si="112"/>
        <v>0.5</v>
      </c>
      <c r="BE105" s="12">
        <f t="shared" si="112"/>
        <v>0</v>
      </c>
      <c r="BF105" s="11">
        <f t="shared" si="113"/>
        <v>0.2</v>
      </c>
      <c r="BG105" s="12">
        <f t="shared" si="113"/>
        <v>0</v>
      </c>
      <c r="BH105" s="11">
        <f t="shared" si="114"/>
        <v>0.25</v>
      </c>
      <c r="BI105" s="12">
        <f t="shared" si="114"/>
        <v>0</v>
      </c>
      <c r="BJ105" s="24">
        <f t="shared" si="115"/>
        <v>0.5</v>
      </c>
      <c r="BK105" s="25">
        <f t="shared" si="115"/>
        <v>0</v>
      </c>
      <c r="BL105" s="24">
        <f t="shared" si="116"/>
        <v>0.30769230769230771</v>
      </c>
      <c r="BM105" s="24">
        <f t="shared" si="116"/>
        <v>0</v>
      </c>
      <c r="BN105" s="25">
        <f t="shared" si="78"/>
        <v>0.20192307692307693</v>
      </c>
      <c r="BQ105" s="11">
        <f t="shared" si="117"/>
        <v>2</v>
      </c>
      <c r="BR105" s="12">
        <f t="shared" si="117"/>
        <v>0</v>
      </c>
      <c r="BS105" s="11">
        <f t="shared" si="118"/>
        <v>1</v>
      </c>
      <c r="BT105" s="12">
        <f t="shared" si="118"/>
        <v>0</v>
      </c>
      <c r="BU105" s="11">
        <f t="shared" si="119"/>
        <v>1</v>
      </c>
      <c r="BV105" s="12">
        <f t="shared" si="119"/>
        <v>0</v>
      </c>
      <c r="BW105" s="11">
        <f t="shared" si="120"/>
        <v>2</v>
      </c>
      <c r="BX105" s="12">
        <f t="shared" si="120"/>
        <v>0</v>
      </c>
      <c r="BY105" s="11">
        <f t="shared" si="121"/>
        <v>4</v>
      </c>
      <c r="BZ105" s="11">
        <f t="shared" si="121"/>
        <v>0</v>
      </c>
      <c r="CA105" s="56"/>
    </row>
    <row r="106" spans="1:88" x14ac:dyDescent="0.25">
      <c r="A106" t="s">
        <v>244</v>
      </c>
      <c r="B106" t="s">
        <v>56</v>
      </c>
      <c r="C106" s="5">
        <v>3</v>
      </c>
      <c r="D106">
        <v>0</v>
      </c>
      <c r="E106" s="6">
        <v>0</v>
      </c>
      <c r="F106">
        <v>1</v>
      </c>
      <c r="G106" s="6">
        <v>0</v>
      </c>
      <c r="H106">
        <v>1</v>
      </c>
      <c r="I106" s="3">
        <v>0</v>
      </c>
      <c r="J106">
        <v>1</v>
      </c>
      <c r="K106" s="6">
        <v>0</v>
      </c>
      <c r="L106">
        <v>0</v>
      </c>
      <c r="M106" s="6">
        <v>0</v>
      </c>
      <c r="N106">
        <v>1</v>
      </c>
      <c r="O106" s="6">
        <v>0</v>
      </c>
      <c r="P106">
        <v>0</v>
      </c>
      <c r="Q106" s="3">
        <v>0</v>
      </c>
      <c r="R106">
        <v>1</v>
      </c>
      <c r="S106" s="6">
        <v>1</v>
      </c>
      <c r="T106">
        <v>1</v>
      </c>
      <c r="U106" s="6">
        <v>1</v>
      </c>
      <c r="V106">
        <v>1</v>
      </c>
      <c r="W106" s="6">
        <v>0</v>
      </c>
      <c r="X106">
        <v>0</v>
      </c>
      <c r="Y106" s="3">
        <v>0</v>
      </c>
      <c r="Z106">
        <v>0</v>
      </c>
      <c r="AA106" s="6">
        <v>0</v>
      </c>
      <c r="AB106">
        <v>1</v>
      </c>
      <c r="AC106" s="6">
        <v>1</v>
      </c>
      <c r="AD106">
        <v>0</v>
      </c>
      <c r="AE106" s="6">
        <v>0</v>
      </c>
      <c r="AF106">
        <v>1</v>
      </c>
      <c r="AG106" s="3">
        <v>0</v>
      </c>
      <c r="AH106">
        <v>1</v>
      </c>
      <c r="AI106" s="6">
        <v>0</v>
      </c>
      <c r="AJ106">
        <v>1</v>
      </c>
      <c r="AK106" s="6">
        <v>1</v>
      </c>
      <c r="AL106">
        <v>0</v>
      </c>
      <c r="AM106" s="6">
        <v>0</v>
      </c>
      <c r="AN106">
        <v>0</v>
      </c>
      <c r="AO106" s="6">
        <v>0</v>
      </c>
      <c r="AP106">
        <v>1</v>
      </c>
      <c r="AQ106" s="3">
        <v>0</v>
      </c>
      <c r="AR106">
        <v>11</v>
      </c>
      <c r="AS106">
        <v>4</v>
      </c>
      <c r="AT106">
        <v>7</v>
      </c>
      <c r="AU106">
        <v>33</v>
      </c>
      <c r="AV106" s="6">
        <v>1</v>
      </c>
      <c r="AW106">
        <v>105</v>
      </c>
      <c r="AX106" s="3">
        <v>345</v>
      </c>
      <c r="AZ106">
        <f t="shared" si="70"/>
        <v>0</v>
      </c>
      <c r="BA106">
        <f t="shared" si="71"/>
        <v>1</v>
      </c>
      <c r="BB106" s="6">
        <f t="shared" si="72"/>
        <v>1</v>
      </c>
      <c r="BD106" s="11">
        <f t="shared" si="112"/>
        <v>0.5</v>
      </c>
      <c r="BE106" s="12">
        <f t="shared" si="112"/>
        <v>0</v>
      </c>
      <c r="BF106" s="11">
        <f t="shared" si="113"/>
        <v>0.6</v>
      </c>
      <c r="BG106" s="12">
        <f t="shared" si="113"/>
        <v>0.2</v>
      </c>
      <c r="BH106" s="11">
        <f t="shared" si="114"/>
        <v>0.5</v>
      </c>
      <c r="BI106" s="12">
        <f t="shared" si="114"/>
        <v>0.25</v>
      </c>
      <c r="BJ106" s="24">
        <f t="shared" si="115"/>
        <v>0.75</v>
      </c>
      <c r="BK106" s="25">
        <f t="shared" si="115"/>
        <v>0.5</v>
      </c>
      <c r="BL106" s="24">
        <f t="shared" si="116"/>
        <v>0.53846153846153844</v>
      </c>
      <c r="BM106" s="24">
        <f t="shared" si="116"/>
        <v>0.15384615384615385</v>
      </c>
      <c r="BN106" s="25">
        <f t="shared" si="78"/>
        <v>0.48557692307692302</v>
      </c>
      <c r="BQ106" s="11">
        <f t="shared" si="117"/>
        <v>2</v>
      </c>
      <c r="BR106" s="12">
        <f t="shared" si="117"/>
        <v>0</v>
      </c>
      <c r="BS106" s="11">
        <f t="shared" si="118"/>
        <v>3</v>
      </c>
      <c r="BT106" s="12">
        <f t="shared" si="118"/>
        <v>1</v>
      </c>
      <c r="BU106" s="11">
        <f t="shared" si="119"/>
        <v>2</v>
      </c>
      <c r="BV106" s="12">
        <f t="shared" si="119"/>
        <v>1</v>
      </c>
      <c r="BW106" s="11">
        <f t="shared" si="120"/>
        <v>3</v>
      </c>
      <c r="BX106" s="12">
        <f t="shared" si="120"/>
        <v>2</v>
      </c>
      <c r="BY106" s="11">
        <f t="shared" si="121"/>
        <v>7</v>
      </c>
      <c r="BZ106" s="11">
        <f t="shared" si="121"/>
        <v>2</v>
      </c>
      <c r="CA106" s="56"/>
    </row>
    <row r="107" spans="1:88" x14ac:dyDescent="0.25">
      <c r="A107" t="s">
        <v>245</v>
      </c>
      <c r="B107" t="s">
        <v>56</v>
      </c>
      <c r="C107" s="5">
        <v>3</v>
      </c>
      <c r="D107">
        <v>0</v>
      </c>
      <c r="E107" s="6">
        <v>0</v>
      </c>
      <c r="F107">
        <v>0</v>
      </c>
      <c r="G107" s="6">
        <v>0</v>
      </c>
      <c r="H107">
        <v>1</v>
      </c>
      <c r="I107" s="3">
        <v>0</v>
      </c>
      <c r="J107">
        <v>1</v>
      </c>
      <c r="K107" s="6">
        <v>1</v>
      </c>
      <c r="L107">
        <v>1</v>
      </c>
      <c r="M107" s="6">
        <v>1</v>
      </c>
      <c r="N107">
        <v>1</v>
      </c>
      <c r="O107" s="6">
        <v>1</v>
      </c>
      <c r="P107">
        <v>1</v>
      </c>
      <c r="Q107" s="3">
        <v>1</v>
      </c>
      <c r="R107">
        <v>1</v>
      </c>
      <c r="S107" s="6">
        <v>1</v>
      </c>
      <c r="T107">
        <v>0</v>
      </c>
      <c r="U107" s="6">
        <v>0</v>
      </c>
      <c r="V107">
        <v>1</v>
      </c>
      <c r="W107" s="6">
        <v>1</v>
      </c>
      <c r="X107">
        <v>0</v>
      </c>
      <c r="Y107" s="3">
        <v>0</v>
      </c>
      <c r="Z107">
        <v>1</v>
      </c>
      <c r="AA107" s="6">
        <v>1</v>
      </c>
      <c r="AB107">
        <v>1</v>
      </c>
      <c r="AC107" s="6">
        <v>1</v>
      </c>
      <c r="AD107">
        <v>1</v>
      </c>
      <c r="AE107" s="6">
        <v>1</v>
      </c>
      <c r="AF107">
        <v>1</v>
      </c>
      <c r="AG107" s="3">
        <v>1</v>
      </c>
      <c r="AH107">
        <v>1</v>
      </c>
      <c r="AI107" s="6">
        <v>1</v>
      </c>
      <c r="AJ107">
        <v>1</v>
      </c>
      <c r="AK107" s="6">
        <v>1</v>
      </c>
      <c r="AL107">
        <v>1</v>
      </c>
      <c r="AM107" s="6">
        <v>1</v>
      </c>
      <c r="AN107">
        <v>1</v>
      </c>
      <c r="AO107" s="6">
        <v>1</v>
      </c>
      <c r="AP107">
        <v>1</v>
      </c>
      <c r="AQ107" s="3">
        <v>1</v>
      </c>
      <c r="AR107">
        <v>11</v>
      </c>
      <c r="AS107">
        <v>4</v>
      </c>
      <c r="AT107">
        <v>2</v>
      </c>
      <c r="AU107">
        <v>46</v>
      </c>
      <c r="AV107" s="6">
        <v>2</v>
      </c>
      <c r="AW107">
        <v>94</v>
      </c>
      <c r="AX107" s="3">
        <v>187</v>
      </c>
      <c r="AZ107">
        <f t="shared" si="70"/>
        <v>0</v>
      </c>
      <c r="BA107">
        <f t="shared" si="71"/>
        <v>0</v>
      </c>
      <c r="BB107" s="6">
        <f t="shared" si="72"/>
        <v>1</v>
      </c>
      <c r="BD107" s="11">
        <f t="shared" si="112"/>
        <v>1</v>
      </c>
      <c r="BE107" s="12">
        <f t="shared" si="112"/>
        <v>1</v>
      </c>
      <c r="BF107" s="11">
        <f t="shared" si="113"/>
        <v>1</v>
      </c>
      <c r="BG107" s="12">
        <f t="shared" si="113"/>
        <v>1</v>
      </c>
      <c r="BH107" s="11">
        <f t="shared" si="114"/>
        <v>1</v>
      </c>
      <c r="BI107" s="12">
        <f t="shared" si="114"/>
        <v>1</v>
      </c>
      <c r="BJ107" s="24">
        <f t="shared" si="115"/>
        <v>0.5</v>
      </c>
      <c r="BK107" s="25">
        <f t="shared" si="115"/>
        <v>0.5</v>
      </c>
      <c r="BL107" s="24">
        <f t="shared" si="116"/>
        <v>1</v>
      </c>
      <c r="BM107" s="24">
        <f t="shared" si="116"/>
        <v>1</v>
      </c>
      <c r="BN107" s="25">
        <f t="shared" si="78"/>
        <v>0.75</v>
      </c>
      <c r="BQ107" s="11">
        <f t="shared" si="117"/>
        <v>4</v>
      </c>
      <c r="BR107" s="12">
        <f t="shared" si="117"/>
        <v>4</v>
      </c>
      <c r="BS107" s="11">
        <f t="shared" si="118"/>
        <v>5</v>
      </c>
      <c r="BT107" s="12">
        <f t="shared" si="118"/>
        <v>5</v>
      </c>
      <c r="BU107" s="11">
        <f t="shared" si="119"/>
        <v>4</v>
      </c>
      <c r="BV107" s="12">
        <f t="shared" si="119"/>
        <v>4</v>
      </c>
      <c r="BW107" s="11">
        <f t="shared" si="120"/>
        <v>2</v>
      </c>
      <c r="BX107" s="12">
        <f t="shared" si="120"/>
        <v>2</v>
      </c>
      <c r="BY107" s="11">
        <f t="shared" si="121"/>
        <v>13</v>
      </c>
      <c r="BZ107" s="11">
        <f t="shared" si="121"/>
        <v>13</v>
      </c>
      <c r="CA107" s="56"/>
    </row>
    <row r="108" spans="1:88" x14ac:dyDescent="0.25">
      <c r="A108" t="s">
        <v>246</v>
      </c>
      <c r="B108" t="s">
        <v>56</v>
      </c>
      <c r="C108" s="5">
        <v>3</v>
      </c>
      <c r="D108">
        <v>0</v>
      </c>
      <c r="E108" s="6">
        <v>0</v>
      </c>
      <c r="F108">
        <v>0</v>
      </c>
      <c r="G108" s="6">
        <v>0</v>
      </c>
      <c r="H108">
        <v>1</v>
      </c>
      <c r="I108" s="3">
        <v>0</v>
      </c>
      <c r="J108">
        <v>1</v>
      </c>
      <c r="K108" s="6">
        <v>1</v>
      </c>
      <c r="L108">
        <v>1</v>
      </c>
      <c r="M108" s="6">
        <v>1</v>
      </c>
      <c r="N108">
        <v>0</v>
      </c>
      <c r="O108" s="6">
        <v>0</v>
      </c>
      <c r="P108">
        <v>1</v>
      </c>
      <c r="Q108" s="3">
        <v>1</v>
      </c>
      <c r="R108">
        <v>1</v>
      </c>
      <c r="S108" s="6">
        <v>1</v>
      </c>
      <c r="T108">
        <v>1</v>
      </c>
      <c r="U108" s="6">
        <v>0</v>
      </c>
      <c r="V108">
        <v>1</v>
      </c>
      <c r="W108" s="6">
        <v>1</v>
      </c>
      <c r="X108">
        <v>1</v>
      </c>
      <c r="Y108" s="3">
        <v>1</v>
      </c>
      <c r="Z108">
        <v>1</v>
      </c>
      <c r="AA108" s="6">
        <v>1</v>
      </c>
      <c r="AB108">
        <v>0</v>
      </c>
      <c r="AC108" s="6">
        <v>0</v>
      </c>
      <c r="AD108">
        <v>1</v>
      </c>
      <c r="AE108" s="6">
        <v>1</v>
      </c>
      <c r="AF108">
        <v>1</v>
      </c>
      <c r="AG108" s="3">
        <v>1</v>
      </c>
      <c r="AH108">
        <v>1</v>
      </c>
      <c r="AI108" s="6">
        <v>1</v>
      </c>
      <c r="AJ108">
        <v>1</v>
      </c>
      <c r="AK108" s="6">
        <v>1</v>
      </c>
      <c r="AL108">
        <v>1</v>
      </c>
      <c r="AM108" s="6">
        <v>1</v>
      </c>
      <c r="AN108">
        <v>0</v>
      </c>
      <c r="AO108" s="6">
        <v>0</v>
      </c>
      <c r="AP108">
        <v>1</v>
      </c>
      <c r="AQ108" s="3">
        <v>1</v>
      </c>
      <c r="AR108">
        <v>11</v>
      </c>
      <c r="AS108">
        <v>4</v>
      </c>
      <c r="AT108">
        <v>4</v>
      </c>
      <c r="AU108">
        <v>24</v>
      </c>
      <c r="AV108" s="6">
        <v>1</v>
      </c>
      <c r="AW108">
        <v>122</v>
      </c>
      <c r="AX108" s="3">
        <v>384</v>
      </c>
      <c r="AZ108">
        <f t="shared" si="70"/>
        <v>0</v>
      </c>
      <c r="BA108">
        <f t="shared" si="71"/>
        <v>0</v>
      </c>
      <c r="BB108" s="6">
        <f t="shared" si="72"/>
        <v>1</v>
      </c>
      <c r="BD108" s="11">
        <f t="shared" si="112"/>
        <v>0.75</v>
      </c>
      <c r="BE108" s="12">
        <f t="shared" si="112"/>
        <v>0.75</v>
      </c>
      <c r="BF108" s="11">
        <f t="shared" si="113"/>
        <v>0.8</v>
      </c>
      <c r="BG108" s="12">
        <f t="shared" si="113"/>
        <v>0.8</v>
      </c>
      <c r="BH108" s="11">
        <f t="shared" si="114"/>
        <v>0.75</v>
      </c>
      <c r="BI108" s="12">
        <f t="shared" si="114"/>
        <v>0.75</v>
      </c>
      <c r="BJ108" s="24">
        <f t="shared" si="115"/>
        <v>1</v>
      </c>
      <c r="BK108" s="25">
        <f t="shared" si="115"/>
        <v>0.75</v>
      </c>
      <c r="BL108" s="24">
        <f t="shared" si="116"/>
        <v>0.76923076923076927</v>
      </c>
      <c r="BM108" s="24">
        <f t="shared" si="116"/>
        <v>0.76923076923076927</v>
      </c>
      <c r="BN108" s="25">
        <f t="shared" si="78"/>
        <v>0.82211538461538458</v>
      </c>
      <c r="BQ108" s="11">
        <f t="shared" si="117"/>
        <v>3</v>
      </c>
      <c r="BR108" s="12">
        <f t="shared" si="117"/>
        <v>3</v>
      </c>
      <c r="BS108" s="11">
        <f t="shared" si="118"/>
        <v>4</v>
      </c>
      <c r="BT108" s="12">
        <f t="shared" si="118"/>
        <v>4</v>
      </c>
      <c r="BU108" s="11">
        <f t="shared" si="119"/>
        <v>3</v>
      </c>
      <c r="BV108" s="12">
        <f t="shared" si="119"/>
        <v>3</v>
      </c>
      <c r="BW108" s="11">
        <f t="shared" si="120"/>
        <v>4</v>
      </c>
      <c r="BX108" s="12">
        <f t="shared" si="120"/>
        <v>3</v>
      </c>
      <c r="BY108" s="11">
        <f t="shared" si="121"/>
        <v>10</v>
      </c>
      <c r="BZ108" s="11">
        <f t="shared" si="121"/>
        <v>10</v>
      </c>
      <c r="CA108" s="56"/>
    </row>
    <row r="109" spans="1:88" x14ac:dyDescent="0.25">
      <c r="A109" t="s">
        <v>247</v>
      </c>
      <c r="B109" t="s">
        <v>56</v>
      </c>
      <c r="C109" s="5">
        <v>3</v>
      </c>
      <c r="D109">
        <v>0</v>
      </c>
      <c r="E109" s="6">
        <v>0</v>
      </c>
      <c r="F109">
        <v>0</v>
      </c>
      <c r="G109" s="6">
        <v>0</v>
      </c>
      <c r="H109">
        <v>1</v>
      </c>
      <c r="I109" s="3">
        <v>0</v>
      </c>
      <c r="J109">
        <v>1</v>
      </c>
      <c r="K109" s="6">
        <v>1</v>
      </c>
      <c r="L109">
        <v>0</v>
      </c>
      <c r="M109" s="6">
        <v>0</v>
      </c>
      <c r="N109">
        <v>1</v>
      </c>
      <c r="O109" s="6">
        <v>1</v>
      </c>
      <c r="P109">
        <v>1</v>
      </c>
      <c r="Q109" s="3">
        <v>1</v>
      </c>
      <c r="R109">
        <v>1</v>
      </c>
      <c r="S109" s="6">
        <v>1</v>
      </c>
      <c r="T109">
        <v>0</v>
      </c>
      <c r="U109" s="6">
        <v>0</v>
      </c>
      <c r="V109">
        <v>1</v>
      </c>
      <c r="W109" s="6">
        <v>1</v>
      </c>
      <c r="X109">
        <v>1</v>
      </c>
      <c r="Y109" s="3">
        <v>1</v>
      </c>
      <c r="Z109">
        <v>1</v>
      </c>
      <c r="AA109" s="6">
        <v>1</v>
      </c>
      <c r="AB109">
        <v>1</v>
      </c>
      <c r="AC109" s="6">
        <v>1</v>
      </c>
      <c r="AD109">
        <v>1</v>
      </c>
      <c r="AE109" s="6">
        <v>1</v>
      </c>
      <c r="AF109">
        <v>1</v>
      </c>
      <c r="AG109" s="3">
        <v>1</v>
      </c>
      <c r="AH109">
        <v>1</v>
      </c>
      <c r="AI109" s="6">
        <v>1</v>
      </c>
      <c r="AJ109">
        <v>1</v>
      </c>
      <c r="AK109" s="6">
        <v>1</v>
      </c>
      <c r="AL109">
        <v>1</v>
      </c>
      <c r="AM109" s="6">
        <v>1</v>
      </c>
      <c r="AN109">
        <v>1</v>
      </c>
      <c r="AO109" s="6">
        <v>1</v>
      </c>
      <c r="AP109">
        <v>1</v>
      </c>
      <c r="AQ109" s="3">
        <v>1</v>
      </c>
      <c r="AR109">
        <v>11</v>
      </c>
      <c r="AS109">
        <v>3</v>
      </c>
      <c r="AT109">
        <v>2</v>
      </c>
      <c r="AU109">
        <v>36</v>
      </c>
      <c r="AV109" s="6">
        <v>1</v>
      </c>
      <c r="AW109">
        <v>141</v>
      </c>
      <c r="AX109" s="3">
        <v>323</v>
      </c>
      <c r="AZ109">
        <f t="shared" si="70"/>
        <v>0</v>
      </c>
      <c r="BA109">
        <f t="shared" si="71"/>
        <v>0</v>
      </c>
      <c r="BB109" s="6">
        <f t="shared" si="72"/>
        <v>1</v>
      </c>
      <c r="BD109" s="11">
        <f t="shared" si="112"/>
        <v>0.75</v>
      </c>
      <c r="BE109" s="12">
        <f t="shared" si="112"/>
        <v>0.75</v>
      </c>
      <c r="BF109" s="11">
        <f t="shared" si="113"/>
        <v>1</v>
      </c>
      <c r="BG109" s="12">
        <f t="shared" si="113"/>
        <v>1</v>
      </c>
      <c r="BH109" s="11">
        <f t="shared" si="114"/>
        <v>1</v>
      </c>
      <c r="BI109" s="12">
        <f t="shared" si="114"/>
        <v>1</v>
      </c>
      <c r="BJ109" s="24">
        <f t="shared" si="115"/>
        <v>0.75</v>
      </c>
      <c r="BK109" s="25">
        <f t="shared" si="115"/>
        <v>0.75</v>
      </c>
      <c r="BL109" s="24">
        <f t="shared" si="116"/>
        <v>0.92307692307692313</v>
      </c>
      <c r="BM109" s="24">
        <f t="shared" si="116"/>
        <v>0.92307692307692313</v>
      </c>
      <c r="BN109" s="25">
        <f t="shared" si="78"/>
        <v>0.83653846153846168</v>
      </c>
      <c r="BQ109" s="11">
        <f t="shared" si="117"/>
        <v>3</v>
      </c>
      <c r="BR109" s="12">
        <f t="shared" si="117"/>
        <v>3</v>
      </c>
      <c r="BS109" s="11">
        <f t="shared" si="118"/>
        <v>5</v>
      </c>
      <c r="BT109" s="12">
        <f t="shared" si="118"/>
        <v>5</v>
      </c>
      <c r="BU109" s="11">
        <f t="shared" si="119"/>
        <v>4</v>
      </c>
      <c r="BV109" s="12">
        <f t="shared" si="119"/>
        <v>4</v>
      </c>
      <c r="BW109" s="11">
        <f t="shared" si="120"/>
        <v>3</v>
      </c>
      <c r="BX109" s="12">
        <f t="shared" si="120"/>
        <v>3</v>
      </c>
      <c r="BY109" s="11">
        <f t="shared" si="121"/>
        <v>12</v>
      </c>
      <c r="BZ109" s="11">
        <f t="shared" si="121"/>
        <v>12</v>
      </c>
      <c r="CA109" s="56"/>
    </row>
    <row r="110" spans="1:88" x14ac:dyDescent="0.25">
      <c r="A110" t="s">
        <v>248</v>
      </c>
      <c r="B110" t="s">
        <v>56</v>
      </c>
      <c r="C110" s="5">
        <v>3</v>
      </c>
      <c r="D110">
        <v>0</v>
      </c>
      <c r="E110" s="6">
        <v>0</v>
      </c>
      <c r="F110">
        <v>0</v>
      </c>
      <c r="G110" s="6">
        <v>0</v>
      </c>
      <c r="H110">
        <v>1</v>
      </c>
      <c r="I110" s="3">
        <v>0</v>
      </c>
      <c r="J110">
        <v>1</v>
      </c>
      <c r="K110" s="6">
        <v>1</v>
      </c>
      <c r="L110">
        <v>1</v>
      </c>
      <c r="M110" s="6">
        <v>1</v>
      </c>
      <c r="N110">
        <v>1</v>
      </c>
      <c r="O110" s="6">
        <v>1</v>
      </c>
      <c r="P110">
        <v>1</v>
      </c>
      <c r="Q110" s="3">
        <v>1</v>
      </c>
      <c r="R110">
        <v>0</v>
      </c>
      <c r="S110" s="6">
        <v>0</v>
      </c>
      <c r="T110">
        <v>1</v>
      </c>
      <c r="U110" s="6">
        <v>1</v>
      </c>
      <c r="V110">
        <v>1</v>
      </c>
      <c r="W110" s="6">
        <v>1</v>
      </c>
      <c r="X110">
        <v>1</v>
      </c>
      <c r="Y110" s="3">
        <v>1</v>
      </c>
      <c r="Z110">
        <v>1</v>
      </c>
      <c r="AA110" s="6">
        <v>1</v>
      </c>
      <c r="AB110">
        <v>1</v>
      </c>
      <c r="AC110" s="6">
        <v>1</v>
      </c>
      <c r="AD110">
        <v>1</v>
      </c>
      <c r="AE110" s="6">
        <v>1</v>
      </c>
      <c r="AF110">
        <v>1</v>
      </c>
      <c r="AG110" s="3">
        <v>1</v>
      </c>
      <c r="AH110">
        <v>1</v>
      </c>
      <c r="AI110" s="6">
        <v>1</v>
      </c>
      <c r="AJ110">
        <v>1</v>
      </c>
      <c r="AK110" s="6">
        <v>1</v>
      </c>
      <c r="AL110">
        <v>1</v>
      </c>
      <c r="AM110" s="6">
        <v>1</v>
      </c>
      <c r="AN110">
        <v>1</v>
      </c>
      <c r="AO110" s="6">
        <v>1</v>
      </c>
      <c r="AP110">
        <v>1</v>
      </c>
      <c r="AQ110" s="3">
        <v>1</v>
      </c>
      <c r="AR110">
        <v>11</v>
      </c>
      <c r="AS110">
        <v>4</v>
      </c>
      <c r="AT110">
        <v>2</v>
      </c>
      <c r="AU110">
        <v>31</v>
      </c>
      <c r="AV110" s="6">
        <v>1</v>
      </c>
      <c r="AW110">
        <v>64</v>
      </c>
      <c r="AX110" s="3">
        <v>680</v>
      </c>
      <c r="AZ110">
        <f t="shared" si="70"/>
        <v>0</v>
      </c>
      <c r="BA110">
        <f t="shared" si="71"/>
        <v>0</v>
      </c>
      <c r="BB110" s="6">
        <f t="shared" si="72"/>
        <v>1</v>
      </c>
      <c r="BD110" s="11">
        <f t="shared" si="112"/>
        <v>1</v>
      </c>
      <c r="BE110" s="12">
        <f t="shared" si="112"/>
        <v>1</v>
      </c>
      <c r="BF110" s="11">
        <f t="shared" si="113"/>
        <v>1</v>
      </c>
      <c r="BG110" s="12">
        <f t="shared" si="113"/>
        <v>1</v>
      </c>
      <c r="BH110" s="11">
        <f t="shared" si="114"/>
        <v>1</v>
      </c>
      <c r="BI110" s="12">
        <f t="shared" si="114"/>
        <v>1</v>
      </c>
      <c r="BJ110" s="24">
        <f t="shared" si="115"/>
        <v>0.75</v>
      </c>
      <c r="BK110" s="25">
        <f t="shared" si="115"/>
        <v>0.75</v>
      </c>
      <c r="BL110" s="24">
        <f t="shared" si="116"/>
        <v>1</v>
      </c>
      <c r="BM110" s="24">
        <f t="shared" si="116"/>
        <v>1</v>
      </c>
      <c r="BN110" s="25">
        <f t="shared" si="78"/>
        <v>0.875</v>
      </c>
      <c r="BQ110" s="11">
        <f t="shared" si="117"/>
        <v>4</v>
      </c>
      <c r="BR110" s="12">
        <f t="shared" si="117"/>
        <v>4</v>
      </c>
      <c r="BS110" s="11">
        <f t="shared" si="118"/>
        <v>5</v>
      </c>
      <c r="BT110" s="12">
        <f t="shared" si="118"/>
        <v>5</v>
      </c>
      <c r="BU110" s="11">
        <f t="shared" si="119"/>
        <v>4</v>
      </c>
      <c r="BV110" s="12">
        <f t="shared" si="119"/>
        <v>4</v>
      </c>
      <c r="BW110" s="11">
        <f t="shared" si="120"/>
        <v>3</v>
      </c>
      <c r="BX110" s="12">
        <f t="shared" si="120"/>
        <v>3</v>
      </c>
      <c r="BY110" s="11">
        <f t="shared" si="121"/>
        <v>13</v>
      </c>
      <c r="BZ110" s="11">
        <f t="shared" si="121"/>
        <v>13</v>
      </c>
      <c r="CA110" s="56"/>
    </row>
    <row r="111" spans="1:88" x14ac:dyDescent="0.25">
      <c r="A111" t="s">
        <v>249</v>
      </c>
      <c r="B111" t="s">
        <v>56</v>
      </c>
      <c r="C111" s="5">
        <v>3</v>
      </c>
      <c r="D111">
        <v>0</v>
      </c>
      <c r="E111" s="6">
        <v>0</v>
      </c>
      <c r="F111">
        <v>0</v>
      </c>
      <c r="G111" s="6">
        <v>0</v>
      </c>
      <c r="H111">
        <v>1</v>
      </c>
      <c r="I111" s="3">
        <v>0</v>
      </c>
      <c r="J111">
        <v>1</v>
      </c>
      <c r="K111" s="6">
        <v>1</v>
      </c>
      <c r="L111">
        <v>1</v>
      </c>
      <c r="M111" s="6">
        <v>1</v>
      </c>
      <c r="N111">
        <v>1</v>
      </c>
      <c r="O111" s="6">
        <v>1</v>
      </c>
      <c r="P111">
        <v>1</v>
      </c>
      <c r="Q111" s="3">
        <v>1</v>
      </c>
      <c r="R111">
        <v>0</v>
      </c>
      <c r="S111" s="6">
        <v>0</v>
      </c>
      <c r="T111">
        <v>1</v>
      </c>
      <c r="U111" s="6">
        <v>1</v>
      </c>
      <c r="V111">
        <v>1</v>
      </c>
      <c r="W111" s="6">
        <v>1</v>
      </c>
      <c r="X111">
        <v>0</v>
      </c>
      <c r="Y111" s="3">
        <v>0</v>
      </c>
      <c r="Z111">
        <v>1</v>
      </c>
      <c r="AA111" s="6">
        <v>1</v>
      </c>
      <c r="AB111">
        <v>1</v>
      </c>
      <c r="AC111" s="6">
        <v>1</v>
      </c>
      <c r="AD111">
        <v>1</v>
      </c>
      <c r="AE111" s="6">
        <v>1</v>
      </c>
      <c r="AF111">
        <v>0</v>
      </c>
      <c r="AG111" s="3">
        <v>0</v>
      </c>
      <c r="AH111">
        <v>0</v>
      </c>
      <c r="AI111" s="6">
        <v>0</v>
      </c>
      <c r="AJ111">
        <v>1</v>
      </c>
      <c r="AK111" s="6">
        <v>1</v>
      </c>
      <c r="AL111">
        <v>0</v>
      </c>
      <c r="AM111" s="6">
        <v>0</v>
      </c>
      <c r="AN111">
        <v>1</v>
      </c>
      <c r="AO111" s="6">
        <v>0</v>
      </c>
      <c r="AP111">
        <v>0</v>
      </c>
      <c r="AQ111" s="3">
        <v>0</v>
      </c>
      <c r="AR111">
        <v>11</v>
      </c>
      <c r="AS111">
        <v>3</v>
      </c>
      <c r="AT111">
        <v>4</v>
      </c>
      <c r="AU111">
        <v>32</v>
      </c>
      <c r="AV111" s="6">
        <v>1</v>
      </c>
      <c r="AW111">
        <v>145</v>
      </c>
      <c r="AX111" s="3">
        <v>461</v>
      </c>
      <c r="AZ111">
        <f t="shared" si="70"/>
        <v>0</v>
      </c>
      <c r="BA111">
        <f t="shared" si="71"/>
        <v>0</v>
      </c>
      <c r="BB111" s="6">
        <f t="shared" si="72"/>
        <v>1</v>
      </c>
      <c r="BD111" s="11">
        <f t="shared" si="112"/>
        <v>1</v>
      </c>
      <c r="BE111" s="12">
        <f t="shared" si="112"/>
        <v>1</v>
      </c>
      <c r="BF111" s="11">
        <f t="shared" si="113"/>
        <v>0.4</v>
      </c>
      <c r="BG111" s="12">
        <f t="shared" si="113"/>
        <v>0.2</v>
      </c>
      <c r="BH111" s="11">
        <f t="shared" si="114"/>
        <v>0.75</v>
      </c>
      <c r="BI111" s="12">
        <f t="shared" si="114"/>
        <v>0.75</v>
      </c>
      <c r="BJ111" s="24">
        <f t="shared" si="115"/>
        <v>0.5</v>
      </c>
      <c r="BK111" s="25">
        <f t="shared" si="115"/>
        <v>0.5</v>
      </c>
      <c r="BL111" s="24">
        <f t="shared" si="116"/>
        <v>0.69230769230769229</v>
      </c>
      <c r="BM111" s="24">
        <f t="shared" si="116"/>
        <v>0.61538461538461542</v>
      </c>
      <c r="BN111" s="25">
        <f t="shared" si="78"/>
        <v>0.57692307692307687</v>
      </c>
      <c r="BQ111" s="11">
        <f t="shared" si="117"/>
        <v>4</v>
      </c>
      <c r="BR111" s="12">
        <f t="shared" si="117"/>
        <v>4</v>
      </c>
      <c r="BS111" s="11">
        <f t="shared" si="118"/>
        <v>2</v>
      </c>
      <c r="BT111" s="12">
        <f t="shared" si="118"/>
        <v>1</v>
      </c>
      <c r="BU111" s="11">
        <f t="shared" si="119"/>
        <v>3</v>
      </c>
      <c r="BV111" s="12">
        <f t="shared" si="119"/>
        <v>3</v>
      </c>
      <c r="BW111" s="11">
        <f t="shared" si="120"/>
        <v>2</v>
      </c>
      <c r="BX111" s="12">
        <f t="shared" si="120"/>
        <v>2</v>
      </c>
      <c r="BY111" s="11">
        <f t="shared" si="121"/>
        <v>9</v>
      </c>
      <c r="BZ111" s="11">
        <f t="shared" si="121"/>
        <v>8</v>
      </c>
      <c r="CA111" s="56"/>
    </row>
    <row r="112" spans="1:88" x14ac:dyDescent="0.25">
      <c r="A112" s="31" t="s">
        <v>258</v>
      </c>
      <c r="B112" t="s">
        <v>56</v>
      </c>
      <c r="C112" s="5">
        <v>3</v>
      </c>
      <c r="D112">
        <v>0</v>
      </c>
      <c r="E112" s="6">
        <v>0</v>
      </c>
      <c r="F112">
        <v>0</v>
      </c>
      <c r="G112" s="6">
        <v>0</v>
      </c>
      <c r="H112">
        <v>1</v>
      </c>
      <c r="I112" s="3">
        <v>0</v>
      </c>
      <c r="J112">
        <v>0</v>
      </c>
      <c r="K112" s="6">
        <v>0</v>
      </c>
      <c r="L112">
        <v>1</v>
      </c>
      <c r="M112" s="6">
        <v>1</v>
      </c>
      <c r="N112">
        <v>1</v>
      </c>
      <c r="O112" s="6">
        <v>1</v>
      </c>
      <c r="P112">
        <v>1</v>
      </c>
      <c r="Q112" s="3">
        <v>1</v>
      </c>
      <c r="R112">
        <v>0</v>
      </c>
      <c r="S112" s="6">
        <v>0</v>
      </c>
      <c r="T112">
        <v>0</v>
      </c>
      <c r="U112" s="6">
        <v>0</v>
      </c>
      <c r="V112">
        <v>1</v>
      </c>
      <c r="W112" s="6">
        <v>1</v>
      </c>
      <c r="X112">
        <v>0</v>
      </c>
      <c r="Y112" s="3">
        <v>0</v>
      </c>
      <c r="Z112">
        <v>1</v>
      </c>
      <c r="AA112" s="6">
        <v>1</v>
      </c>
      <c r="AB112">
        <v>1</v>
      </c>
      <c r="AC112" s="6">
        <v>1</v>
      </c>
      <c r="AD112">
        <v>1</v>
      </c>
      <c r="AE112" s="6">
        <v>1</v>
      </c>
      <c r="AF112">
        <v>0</v>
      </c>
      <c r="AG112" s="3">
        <v>0</v>
      </c>
      <c r="AH112">
        <v>1</v>
      </c>
      <c r="AI112" s="6">
        <v>1</v>
      </c>
      <c r="AJ112">
        <v>1</v>
      </c>
      <c r="AK112" s="6">
        <v>1</v>
      </c>
      <c r="AL112">
        <v>1</v>
      </c>
      <c r="AM112" s="6">
        <v>1</v>
      </c>
      <c r="AN112">
        <v>1</v>
      </c>
      <c r="AO112" s="6">
        <v>1</v>
      </c>
      <c r="AP112">
        <v>1</v>
      </c>
      <c r="AQ112" s="3">
        <v>1</v>
      </c>
      <c r="AR112">
        <v>11</v>
      </c>
      <c r="AS112">
        <v>4</v>
      </c>
      <c r="AT112">
        <v>3</v>
      </c>
      <c r="AU112">
        <v>31</v>
      </c>
      <c r="AV112" s="6">
        <v>2</v>
      </c>
      <c r="AW112">
        <v>145</v>
      </c>
      <c r="AX112" s="3">
        <v>544</v>
      </c>
      <c r="AZ112">
        <f t="shared" si="70"/>
        <v>0</v>
      </c>
      <c r="BA112">
        <f t="shared" si="71"/>
        <v>0</v>
      </c>
      <c r="BB112" s="6">
        <f t="shared" si="72"/>
        <v>1</v>
      </c>
      <c r="BD112" s="11">
        <f t="shared" si="112"/>
        <v>0.75</v>
      </c>
      <c r="BE112" s="12">
        <f t="shared" si="112"/>
        <v>0.75</v>
      </c>
      <c r="BF112" s="11">
        <f t="shared" si="113"/>
        <v>1</v>
      </c>
      <c r="BG112" s="12">
        <f t="shared" si="113"/>
        <v>1</v>
      </c>
      <c r="BH112" s="11">
        <f t="shared" si="114"/>
        <v>0.75</v>
      </c>
      <c r="BI112" s="12">
        <f t="shared" si="114"/>
        <v>0.75</v>
      </c>
      <c r="BJ112" s="24">
        <f t="shared" si="115"/>
        <v>0.25</v>
      </c>
      <c r="BK112" s="25">
        <f t="shared" si="115"/>
        <v>0.25</v>
      </c>
      <c r="BL112" s="24">
        <f t="shared" si="116"/>
        <v>0.84615384615384615</v>
      </c>
      <c r="BM112" s="24">
        <f t="shared" si="116"/>
        <v>0.84615384615384615</v>
      </c>
      <c r="BN112" s="25">
        <f t="shared" si="78"/>
        <v>0.54807692307692313</v>
      </c>
      <c r="BQ112" s="11">
        <f t="shared" si="117"/>
        <v>3</v>
      </c>
      <c r="BR112" s="12">
        <f t="shared" si="117"/>
        <v>3</v>
      </c>
      <c r="BS112" s="11">
        <f t="shared" si="118"/>
        <v>5</v>
      </c>
      <c r="BT112" s="12">
        <f t="shared" si="118"/>
        <v>5</v>
      </c>
      <c r="BU112" s="11">
        <f t="shared" si="119"/>
        <v>3</v>
      </c>
      <c r="BV112" s="12">
        <f t="shared" si="119"/>
        <v>3</v>
      </c>
      <c r="BW112" s="11">
        <f t="shared" si="120"/>
        <v>1</v>
      </c>
      <c r="BX112" s="12">
        <f t="shared" si="120"/>
        <v>1</v>
      </c>
      <c r="BY112" s="11">
        <f t="shared" si="121"/>
        <v>11</v>
      </c>
      <c r="BZ112" s="11">
        <f t="shared" si="121"/>
        <v>11</v>
      </c>
      <c r="CA112" s="56"/>
    </row>
    <row r="113" spans="1:79" x14ac:dyDescent="0.25">
      <c r="A113" s="31" t="s">
        <v>259</v>
      </c>
      <c r="B113" t="s">
        <v>56</v>
      </c>
      <c r="C113" s="5">
        <v>3</v>
      </c>
      <c r="D113">
        <v>0</v>
      </c>
      <c r="E113" s="6">
        <v>0</v>
      </c>
      <c r="F113">
        <v>0</v>
      </c>
      <c r="G113" s="6">
        <v>0</v>
      </c>
      <c r="H113">
        <v>0</v>
      </c>
      <c r="I113" s="3">
        <v>0</v>
      </c>
      <c r="J113">
        <v>1</v>
      </c>
      <c r="K113" s="6">
        <v>1</v>
      </c>
      <c r="L113">
        <v>1</v>
      </c>
      <c r="M113" s="6">
        <v>1</v>
      </c>
      <c r="N113">
        <v>1</v>
      </c>
      <c r="O113" s="6">
        <v>1</v>
      </c>
      <c r="P113">
        <v>1</v>
      </c>
      <c r="Q113" s="3">
        <v>1</v>
      </c>
      <c r="R113">
        <v>1</v>
      </c>
      <c r="S113" s="6">
        <v>1</v>
      </c>
      <c r="T113">
        <v>1</v>
      </c>
      <c r="U113" s="6">
        <v>1</v>
      </c>
      <c r="V113">
        <v>1</v>
      </c>
      <c r="W113" s="6">
        <v>1</v>
      </c>
      <c r="X113">
        <v>1</v>
      </c>
      <c r="Y113" s="3">
        <v>1</v>
      </c>
      <c r="Z113">
        <v>1</v>
      </c>
      <c r="AA113" s="6">
        <v>1</v>
      </c>
      <c r="AB113">
        <v>0</v>
      </c>
      <c r="AC113" s="6">
        <v>0</v>
      </c>
      <c r="AD113">
        <v>1</v>
      </c>
      <c r="AE113" s="6">
        <v>1</v>
      </c>
      <c r="AF113">
        <v>1</v>
      </c>
      <c r="AG113" s="3">
        <v>1</v>
      </c>
      <c r="AH113">
        <v>1</v>
      </c>
      <c r="AI113" s="6">
        <v>1</v>
      </c>
      <c r="AJ113">
        <v>1</v>
      </c>
      <c r="AK113" s="6">
        <v>1</v>
      </c>
      <c r="AL113">
        <v>1</v>
      </c>
      <c r="AM113" s="6">
        <v>1</v>
      </c>
      <c r="AN113">
        <v>1</v>
      </c>
      <c r="AO113" s="6">
        <v>1</v>
      </c>
      <c r="AP113">
        <v>1</v>
      </c>
      <c r="AQ113" s="3">
        <v>1</v>
      </c>
      <c r="AR113">
        <v>11</v>
      </c>
      <c r="AS113">
        <v>4</v>
      </c>
      <c r="AT113">
        <v>2</v>
      </c>
      <c r="AU113">
        <v>24</v>
      </c>
      <c r="AV113" s="6">
        <v>2</v>
      </c>
      <c r="AW113">
        <v>96</v>
      </c>
      <c r="AX113" s="3">
        <v>1089</v>
      </c>
      <c r="AZ113">
        <f t="shared" si="70"/>
        <v>0</v>
      </c>
      <c r="BA113">
        <f t="shared" si="71"/>
        <v>0</v>
      </c>
      <c r="BB113" s="6">
        <f t="shared" si="72"/>
        <v>0</v>
      </c>
      <c r="BD113" s="11">
        <f t="shared" si="112"/>
        <v>1</v>
      </c>
      <c r="BE113" s="12">
        <f t="shared" si="112"/>
        <v>1</v>
      </c>
      <c r="BF113" s="11">
        <f t="shared" si="113"/>
        <v>1</v>
      </c>
      <c r="BG113" s="12">
        <f t="shared" si="113"/>
        <v>1</v>
      </c>
      <c r="BH113" s="11">
        <f t="shared" si="114"/>
        <v>0.75</v>
      </c>
      <c r="BI113" s="12">
        <f t="shared" si="114"/>
        <v>0.75</v>
      </c>
      <c r="BJ113" s="24">
        <f t="shared" si="115"/>
        <v>1</v>
      </c>
      <c r="BK113" s="25">
        <f t="shared" si="115"/>
        <v>1</v>
      </c>
      <c r="BL113" s="24">
        <f t="shared" si="116"/>
        <v>0.92307692307692313</v>
      </c>
      <c r="BM113" s="24">
        <f t="shared" si="116"/>
        <v>0.92307692307692313</v>
      </c>
      <c r="BN113" s="25">
        <f t="shared" si="78"/>
        <v>0.96153846153846168</v>
      </c>
      <c r="BQ113" s="11">
        <f t="shared" si="117"/>
        <v>4</v>
      </c>
      <c r="BR113" s="12">
        <f t="shared" si="117"/>
        <v>4</v>
      </c>
      <c r="BS113" s="11">
        <f t="shared" si="118"/>
        <v>5</v>
      </c>
      <c r="BT113" s="12">
        <f t="shared" si="118"/>
        <v>5</v>
      </c>
      <c r="BU113" s="11">
        <f t="shared" si="119"/>
        <v>3</v>
      </c>
      <c r="BV113" s="12">
        <f t="shared" si="119"/>
        <v>3</v>
      </c>
      <c r="BW113" s="11">
        <f t="shared" si="120"/>
        <v>4</v>
      </c>
      <c r="BX113" s="12">
        <f t="shared" si="120"/>
        <v>4</v>
      </c>
      <c r="BY113" s="11">
        <f t="shared" si="121"/>
        <v>12</v>
      </c>
      <c r="BZ113" s="11">
        <f t="shared" si="121"/>
        <v>12</v>
      </c>
      <c r="CA113" s="56"/>
    </row>
    <row r="114" spans="1:79" s="13" customFormat="1" ht="18.75" x14ac:dyDescent="0.3">
      <c r="A114" s="13" t="s">
        <v>276</v>
      </c>
      <c r="C114" s="30"/>
      <c r="D114" s="18">
        <f t="shared" ref="D114:AQ114" si="122">AVERAGE(D81:D113)</f>
        <v>0</v>
      </c>
      <c r="E114" s="19">
        <f t="shared" si="122"/>
        <v>0</v>
      </c>
      <c r="F114" s="18">
        <f t="shared" si="122"/>
        <v>6.0606060606060608E-2</v>
      </c>
      <c r="G114" s="19">
        <f t="shared" si="122"/>
        <v>3.0303030303030304E-2</v>
      </c>
      <c r="H114" s="18">
        <f t="shared" si="122"/>
        <v>0.81818181818181823</v>
      </c>
      <c r="I114" s="38">
        <f t="shared" si="122"/>
        <v>0.15151515151515152</v>
      </c>
      <c r="J114" s="18">
        <f t="shared" si="122"/>
        <v>0.78787878787878785</v>
      </c>
      <c r="K114" s="19">
        <f t="shared" si="122"/>
        <v>0.78787878787878785</v>
      </c>
      <c r="L114" s="18">
        <f t="shared" si="122"/>
        <v>0.66666666666666663</v>
      </c>
      <c r="M114" s="19">
        <f t="shared" si="122"/>
        <v>0.63636363636363635</v>
      </c>
      <c r="N114" s="18">
        <f t="shared" si="122"/>
        <v>0.87878787878787878</v>
      </c>
      <c r="O114" s="19">
        <f t="shared" si="122"/>
        <v>0.69696969696969702</v>
      </c>
      <c r="P114" s="18">
        <f t="shared" si="122"/>
        <v>0.75757575757575757</v>
      </c>
      <c r="Q114" s="38">
        <f t="shared" si="122"/>
        <v>0.75757575757575757</v>
      </c>
      <c r="R114" s="18">
        <f t="shared" si="122"/>
        <v>0.51515151515151514</v>
      </c>
      <c r="S114" s="19">
        <f t="shared" si="122"/>
        <v>0.42424242424242425</v>
      </c>
      <c r="T114" s="18">
        <f t="shared" si="122"/>
        <v>0.45454545454545453</v>
      </c>
      <c r="U114" s="19">
        <f t="shared" si="122"/>
        <v>0.33333333333333331</v>
      </c>
      <c r="V114" s="18">
        <f t="shared" si="122"/>
        <v>0.69696969696969702</v>
      </c>
      <c r="W114" s="19">
        <f t="shared" si="122"/>
        <v>0.60606060606060608</v>
      </c>
      <c r="X114" s="18">
        <f t="shared" si="122"/>
        <v>0.60606060606060608</v>
      </c>
      <c r="Y114" s="38">
        <f t="shared" si="122"/>
        <v>0.45454545454545453</v>
      </c>
      <c r="Z114" s="18">
        <f t="shared" si="122"/>
        <v>0.75757575757575757</v>
      </c>
      <c r="AA114" s="19">
        <f t="shared" si="122"/>
        <v>0.66666666666666663</v>
      </c>
      <c r="AB114" s="18">
        <f t="shared" si="122"/>
        <v>0.63636363636363635</v>
      </c>
      <c r="AC114" s="19">
        <f t="shared" si="122"/>
        <v>0.54545454545454541</v>
      </c>
      <c r="AD114" s="18">
        <f t="shared" si="122"/>
        <v>0.63636363636363635</v>
      </c>
      <c r="AE114" s="19">
        <f t="shared" si="122"/>
        <v>0.5757575757575758</v>
      </c>
      <c r="AF114" s="18">
        <f t="shared" si="122"/>
        <v>0.78787878787878785</v>
      </c>
      <c r="AG114" s="38">
        <f t="shared" si="122"/>
        <v>0.66666666666666663</v>
      </c>
      <c r="AH114" s="18">
        <f t="shared" si="122"/>
        <v>0.84848484848484851</v>
      </c>
      <c r="AI114" s="19">
        <f t="shared" si="122"/>
        <v>0.75757575757575757</v>
      </c>
      <c r="AJ114" s="18">
        <f t="shared" si="122"/>
        <v>0.87878787878787878</v>
      </c>
      <c r="AK114" s="19">
        <f t="shared" si="122"/>
        <v>0.87878787878787878</v>
      </c>
      <c r="AL114" s="18">
        <f t="shared" si="122"/>
        <v>0.75757575757575757</v>
      </c>
      <c r="AM114" s="19">
        <f t="shared" si="122"/>
        <v>0.63636363636363635</v>
      </c>
      <c r="AN114" s="18">
        <f t="shared" si="122"/>
        <v>0.69696969696969702</v>
      </c>
      <c r="AO114" s="19">
        <f t="shared" si="122"/>
        <v>0.54545454545454541</v>
      </c>
      <c r="AP114" s="18">
        <f t="shared" si="122"/>
        <v>0.78787878787878785</v>
      </c>
      <c r="AQ114" s="38">
        <f t="shared" si="122"/>
        <v>0.60606060606060608</v>
      </c>
      <c r="AR114" s="18"/>
      <c r="AS114" s="15">
        <f t="shared" ref="AS114:AX114" si="123">AVERAGE(AS81:AS113)</f>
        <v>3.7272727272727271</v>
      </c>
      <c r="AT114" s="15">
        <f t="shared" si="123"/>
        <v>2.606060606060606</v>
      </c>
      <c r="AU114" s="17">
        <f t="shared" si="123"/>
        <v>31.454545454545453</v>
      </c>
      <c r="AV114" s="16">
        <f t="shared" si="123"/>
        <v>1.606060606060606</v>
      </c>
      <c r="AW114" s="17">
        <f t="shared" si="123"/>
        <v>86.575757575757578</v>
      </c>
      <c r="AX114" s="40">
        <f t="shared" si="123"/>
        <v>406.39393939393938</v>
      </c>
      <c r="AY114" s="14"/>
      <c r="AZ114" s="18">
        <f>AVERAGE(AZ81:AZ113)</f>
        <v>0</v>
      </c>
      <c r="BA114" s="18">
        <f>AVERAGE(BA81:BA113)</f>
        <v>6.0606060606060608E-2</v>
      </c>
      <c r="BB114" s="19">
        <f>AVERAGE(BB81:BB113)</f>
        <v>0.81818181818181823</v>
      </c>
      <c r="BD114" s="18">
        <f t="shared" ref="BD114:BN114" si="124">AVERAGE(BD81:BD113)</f>
        <v>0.77272727272727271</v>
      </c>
      <c r="BE114" s="19">
        <f t="shared" si="124"/>
        <v>0.71969696969696972</v>
      </c>
      <c r="BF114" s="18">
        <f t="shared" si="124"/>
        <v>0.79393939393939406</v>
      </c>
      <c r="BG114" s="19">
        <f t="shared" si="124"/>
        <v>0.68484848484848482</v>
      </c>
      <c r="BH114" s="18">
        <f t="shared" si="124"/>
        <v>0.70454545454545459</v>
      </c>
      <c r="BI114" s="19">
        <f t="shared" si="124"/>
        <v>0.61363636363636365</v>
      </c>
      <c r="BJ114" s="20">
        <f t="shared" si="124"/>
        <v>0.56818181818181823</v>
      </c>
      <c r="BK114" s="21">
        <f t="shared" si="124"/>
        <v>0.45454545454545453</v>
      </c>
      <c r="BL114" s="132">
        <f t="shared" si="124"/>
        <v>0.75990675990676015</v>
      </c>
      <c r="BM114" s="132">
        <f>AVERAGE(BM81:BM113)</f>
        <v>0.67365967365967372</v>
      </c>
      <c r="BN114" s="21">
        <f t="shared" si="124"/>
        <v>0.61407342657342667</v>
      </c>
      <c r="BP114" s="14" t="s">
        <v>148</v>
      </c>
      <c r="BQ114" s="18">
        <f t="shared" ref="BQ114:BY114" si="125">VARP(BQ81:BQ113)</f>
        <v>1.2947658402203857</v>
      </c>
      <c r="BR114" s="19">
        <f t="shared" si="125"/>
        <v>1.985307621671258</v>
      </c>
      <c r="BS114" s="18">
        <f t="shared" si="125"/>
        <v>1.9687786960514233</v>
      </c>
      <c r="BT114" s="19">
        <f t="shared" si="125"/>
        <v>3.4563820018365474</v>
      </c>
      <c r="BU114" s="18">
        <f t="shared" si="125"/>
        <v>0.99724517906336085</v>
      </c>
      <c r="BV114" s="19">
        <f t="shared" si="125"/>
        <v>1.6418732782369145</v>
      </c>
      <c r="BW114" s="18">
        <f t="shared" si="125"/>
        <v>1.2286501377410468</v>
      </c>
      <c r="BX114" s="19">
        <f t="shared" si="125"/>
        <v>1.4820936639118458</v>
      </c>
      <c r="BY114" s="18">
        <f t="shared" si="125"/>
        <v>9.5004591368227729</v>
      </c>
      <c r="BZ114" s="18">
        <f>VARP(BZ81:BZ113)</f>
        <v>18.062442607897154</v>
      </c>
      <c r="CA114" s="73"/>
    </row>
    <row r="115" spans="1:79" s="1" customFormat="1" ht="15.75" customHeight="1" x14ac:dyDescent="0.25">
      <c r="A115" t="s">
        <v>146</v>
      </c>
      <c r="C115" s="67"/>
      <c r="D115" s="43">
        <f t="shared" ref="D115:AQ115" si="126">VARP(D81:D113)</f>
        <v>0</v>
      </c>
      <c r="E115" s="44">
        <f t="shared" si="126"/>
        <v>0</v>
      </c>
      <c r="F115" s="43">
        <f t="shared" si="126"/>
        <v>5.6932966023875112E-2</v>
      </c>
      <c r="G115" s="44">
        <f t="shared" si="126"/>
        <v>2.938475665748393E-2</v>
      </c>
      <c r="H115" s="43">
        <f t="shared" si="126"/>
        <v>0.1487603305785124</v>
      </c>
      <c r="I115" s="45">
        <f t="shared" si="126"/>
        <v>0.12855831037649221</v>
      </c>
      <c r="J115" s="43">
        <f t="shared" si="126"/>
        <v>0.16712580348943984</v>
      </c>
      <c r="K115" s="44">
        <f t="shared" si="126"/>
        <v>0.16712580348943984</v>
      </c>
      <c r="L115" s="43">
        <f t="shared" si="126"/>
        <v>0.22222222222222221</v>
      </c>
      <c r="M115" s="44">
        <f t="shared" si="126"/>
        <v>0.23140495867768596</v>
      </c>
      <c r="N115" s="43">
        <f t="shared" si="126"/>
        <v>0.10651974288337925</v>
      </c>
      <c r="O115" s="44">
        <f t="shared" si="126"/>
        <v>0.21120293847566574</v>
      </c>
      <c r="P115" s="43">
        <f t="shared" si="126"/>
        <v>0.18365472910927455</v>
      </c>
      <c r="Q115" s="45">
        <f t="shared" si="126"/>
        <v>0.18365472910927455</v>
      </c>
      <c r="R115" s="43">
        <f t="shared" si="126"/>
        <v>0.2497704315886134</v>
      </c>
      <c r="S115" s="44">
        <f t="shared" si="126"/>
        <v>0.24426078971533516</v>
      </c>
      <c r="T115" s="43">
        <f t="shared" si="126"/>
        <v>0.24793388429752067</v>
      </c>
      <c r="U115" s="44">
        <f t="shared" si="126"/>
        <v>0.22222222222222221</v>
      </c>
      <c r="V115" s="43">
        <f t="shared" si="126"/>
        <v>0.21120293847566574</v>
      </c>
      <c r="W115" s="44">
        <f t="shared" si="126"/>
        <v>0.23875114784205692</v>
      </c>
      <c r="X115" s="43">
        <f t="shared" si="126"/>
        <v>0.23875114784205692</v>
      </c>
      <c r="Y115" s="45">
        <f t="shared" si="126"/>
        <v>0.24793388429752067</v>
      </c>
      <c r="Z115" s="43">
        <f t="shared" si="126"/>
        <v>0.18365472910927455</v>
      </c>
      <c r="AA115" s="44">
        <f t="shared" si="126"/>
        <v>0.22222222222222221</v>
      </c>
      <c r="AB115" s="43">
        <f t="shared" si="126"/>
        <v>0.23140495867768596</v>
      </c>
      <c r="AC115" s="44">
        <f t="shared" si="126"/>
        <v>0.24793388429752067</v>
      </c>
      <c r="AD115" s="43">
        <f t="shared" si="126"/>
        <v>0.23140495867768596</v>
      </c>
      <c r="AE115" s="44">
        <f t="shared" si="126"/>
        <v>0.24426078971533516</v>
      </c>
      <c r="AF115" s="43">
        <f t="shared" si="126"/>
        <v>0.16712580348943984</v>
      </c>
      <c r="AG115" s="45">
        <f t="shared" si="126"/>
        <v>0.22222222222222221</v>
      </c>
      <c r="AH115" s="43">
        <f t="shared" si="126"/>
        <v>0.12855831037649221</v>
      </c>
      <c r="AI115" s="44">
        <f t="shared" si="126"/>
        <v>0.18365472910927455</v>
      </c>
      <c r="AJ115" s="43">
        <f t="shared" si="126"/>
        <v>0.10651974288337925</v>
      </c>
      <c r="AK115" s="44">
        <f t="shared" si="126"/>
        <v>0.10651974288337925</v>
      </c>
      <c r="AL115" s="43">
        <f t="shared" si="126"/>
        <v>0.18365472910927455</v>
      </c>
      <c r="AM115" s="44">
        <f t="shared" si="126"/>
        <v>0.23140495867768596</v>
      </c>
      <c r="AN115" s="43">
        <f t="shared" si="126"/>
        <v>0.21120293847566574</v>
      </c>
      <c r="AO115" s="44">
        <f t="shared" si="126"/>
        <v>0.24793388429752067</v>
      </c>
      <c r="AP115" s="43">
        <f t="shared" si="126"/>
        <v>0.16712580348943984</v>
      </c>
      <c r="AQ115" s="45">
        <f t="shared" si="126"/>
        <v>0.23875114784205692</v>
      </c>
      <c r="AR115" s="43"/>
      <c r="AS115" s="43"/>
      <c r="AV115" s="23"/>
      <c r="AX115" s="22"/>
      <c r="AY115" s="23"/>
      <c r="AZ115" s="157" t="s">
        <v>164</v>
      </c>
      <c r="BA115" s="158"/>
      <c r="BB115" s="159"/>
      <c r="BD115" s="43">
        <f t="shared" ref="BD115:BL115" si="127">STDEV(BD81:BD113)</f>
        <v>0.28888008679286736</v>
      </c>
      <c r="BE115" s="44">
        <f t="shared" si="127"/>
        <v>0.35771396436682518</v>
      </c>
      <c r="BF115" s="43">
        <f t="shared" si="127"/>
        <v>0.28497740473960576</v>
      </c>
      <c r="BG115" s="44">
        <f t="shared" si="127"/>
        <v>0.37759205179102712</v>
      </c>
      <c r="BH115" s="43">
        <f t="shared" si="127"/>
        <v>0.25352626724230809</v>
      </c>
      <c r="BI115" s="44">
        <f t="shared" si="127"/>
        <v>0.32530580018862815</v>
      </c>
      <c r="BJ115" s="43">
        <f t="shared" si="127"/>
        <v>0.28140778402363159</v>
      </c>
      <c r="BK115" s="44">
        <f t="shared" si="127"/>
        <v>0.30907210838543514</v>
      </c>
      <c r="BL115" s="134">
        <f t="shared" si="127"/>
        <v>0.2407747417020871</v>
      </c>
      <c r="BM115" s="134">
        <f>STDEV(BM81:BM113)</f>
        <v>0.3319914265966698</v>
      </c>
      <c r="BN115" s="23"/>
      <c r="BP115" s="6" t="s">
        <v>149</v>
      </c>
      <c r="BQ115" s="11">
        <f>SUM(J115, L115, N115, P115)</f>
        <v>0.67952249770431583</v>
      </c>
      <c r="BR115" s="44">
        <f>SUM(K115, M115, O115, Q115)</f>
        <v>0.79338842975206614</v>
      </c>
      <c r="BS115" s="43">
        <f>SUM(AH115, AJ115, AL115, AN115, AP115)</f>
        <v>0.79706152433425159</v>
      </c>
      <c r="BT115" s="44">
        <f>SUM(AI115, AK115, AM115, AO115, AQ115)</f>
        <v>1.0082644628099173</v>
      </c>
      <c r="BU115" s="43">
        <f>SUM(Z115, AB115, AD115, AF115)</f>
        <v>0.81359044995408625</v>
      </c>
      <c r="BV115" s="44">
        <f>SUM(AA115, AC115, AE115, AG115)</f>
        <v>0.9366391184573003</v>
      </c>
      <c r="BW115" s="43">
        <f>SUM(R115, T115, V115, X115)</f>
        <v>0.94765840220385678</v>
      </c>
      <c r="BX115" s="44">
        <f>SUM(S115, U115, W115, Y115)</f>
        <v>0.95316804407713507</v>
      </c>
      <c r="BY115" s="43">
        <f>SUM(J115, L115, N115, P115, Z115, AB115, AD115, AF115, AH115, AJ115, AL115, AN115, AP115)</f>
        <v>2.2901744719926542</v>
      </c>
      <c r="BZ115" s="43">
        <f>SUM(K115, M115, O115, Q115, AA115, AC115, AE115, AG115, AI115, AK115, AM115, AO115, AQ115)</f>
        <v>2.7382920110192841</v>
      </c>
      <c r="CA115" s="77"/>
    </row>
    <row r="116" spans="1:79" ht="18.75" x14ac:dyDescent="0.3">
      <c r="A116" s="36"/>
      <c r="AZ116" s="160"/>
      <c r="BA116" s="161"/>
      <c r="BB116" s="162"/>
      <c r="BC116" s="8"/>
      <c r="BD116" s="11"/>
      <c r="BE116" s="12"/>
      <c r="BF116" s="11"/>
      <c r="BG116" s="12"/>
      <c r="BH116" s="11"/>
      <c r="BI116" s="12"/>
      <c r="BJ116" s="24"/>
      <c r="BK116" s="25"/>
      <c r="BL116" s="135"/>
      <c r="BM116" s="135"/>
      <c r="BN116" s="25"/>
      <c r="BP116" s="42" t="s">
        <v>157</v>
      </c>
      <c r="BQ116" s="46">
        <f>(4/(4 - 1)) * ( 1 - BQ115/BQ114)</f>
        <v>0.6335697399527187</v>
      </c>
      <c r="BR116" s="27">
        <f>(4/(4 - 1)) * ( 1 - BR115/BR114)</f>
        <v>0.80049337033610846</v>
      </c>
      <c r="BS116" s="26">
        <f>(5/(5 - 1)) * ( 1 - BS115/BS114)</f>
        <v>0.74393656716417911</v>
      </c>
      <c r="BT116" s="27">
        <f>(5/(5 - 1)) * ( 1 - BT115/BT114)</f>
        <v>0.8853613177470776</v>
      </c>
      <c r="BU116" s="46">
        <f>(4/(4 - 1)) * ( 1 - BU115/BU114)</f>
        <v>0.24554941682013515</v>
      </c>
      <c r="BV116" s="27">
        <f>(4/(4 - 1)) * ( 1 - BV115/BV114)</f>
        <v>0.57270693512304238</v>
      </c>
      <c r="BW116" s="46">
        <f>(4/(4 - 1)) * ( 1 - BW115/BW114)</f>
        <v>0.30493273542600896</v>
      </c>
      <c r="BX116" s="27">
        <f>(4/(4 - 1)) * ( 1 - BX115/BX114)</f>
        <v>0.47583643122676583</v>
      </c>
      <c r="BY116" s="79">
        <f>(13/(13 - 1)) * ( 1 - BY115/BY114)</f>
        <v>0.82218570784200007</v>
      </c>
      <c r="BZ116" s="79">
        <f>(13/(13 - 1)) * ( 1 - BZ115/BZ114)</f>
        <v>0.91909845788849343</v>
      </c>
      <c r="CA116" s="74"/>
    </row>
    <row r="117" spans="1:79" x14ac:dyDescent="0.25">
      <c r="A117" t="s">
        <v>388</v>
      </c>
      <c r="AZ117" s="160"/>
      <c r="BA117" s="161"/>
      <c r="BB117" s="162"/>
      <c r="BC117" s="8"/>
      <c r="BD117" s="11"/>
      <c r="BE117" s="12"/>
      <c r="BF117" s="11"/>
      <c r="BG117" s="12"/>
      <c r="BH117" s="11"/>
      <c r="BI117" s="12"/>
      <c r="BJ117" s="24"/>
      <c r="BK117" s="25"/>
      <c r="BL117" s="136">
        <v>0.83449899999999999</v>
      </c>
      <c r="BM117" s="136">
        <v>0.778555</v>
      </c>
      <c r="BN117" s="25"/>
    </row>
    <row r="118" spans="1:79" x14ac:dyDescent="0.25">
      <c r="A118" t="s">
        <v>387</v>
      </c>
      <c r="AZ118" s="80"/>
      <c r="BA118" s="80"/>
      <c r="BB118" s="58"/>
      <c r="BC118" s="8"/>
      <c r="BD118" s="11"/>
      <c r="BE118" s="12"/>
      <c r="BF118" s="11"/>
      <c r="BG118" s="12"/>
      <c r="BH118" s="11"/>
      <c r="BI118" s="12"/>
      <c r="BJ118" s="24"/>
      <c r="BK118" s="25"/>
      <c r="BL118" s="136">
        <v>0.67366000000000004</v>
      </c>
      <c r="BM118" s="136">
        <v>0.55477900000000002</v>
      </c>
      <c r="BN118" s="25"/>
    </row>
    <row r="119" spans="1:79" x14ac:dyDescent="0.25">
      <c r="AZ119" s="80"/>
      <c r="BA119" s="80"/>
      <c r="BB119" s="58"/>
      <c r="BC119" s="8"/>
      <c r="BD119" s="11"/>
      <c r="BE119" s="12"/>
      <c r="BF119" s="11"/>
      <c r="BG119" s="12"/>
      <c r="BH119" s="11"/>
      <c r="BI119" s="12"/>
      <c r="BJ119" s="24"/>
      <c r="BK119" s="25"/>
      <c r="BL119" s="11"/>
      <c r="BM119" s="11"/>
      <c r="BN119" s="25"/>
    </row>
    <row r="121" spans="1:79" ht="15.75" x14ac:dyDescent="0.25">
      <c r="AS121" s="155" t="s">
        <v>158</v>
      </c>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6"/>
    </row>
    <row r="122" spans="1:79" ht="18.75" x14ac:dyDescent="0.3">
      <c r="AS122" s="54">
        <f t="shared" ref="AS122:AX122" si="128">AVERAGE(AS7:AS36,AS44:AS73,AS81:AS113)</f>
        <v>3.763440860215054</v>
      </c>
      <c r="AT122" s="54">
        <f t="shared" si="128"/>
        <v>2.913978494623656</v>
      </c>
      <c r="AU122" s="55">
        <f t="shared" si="128"/>
        <v>31.35483870967742</v>
      </c>
      <c r="AV122" s="82">
        <f t="shared" si="128"/>
        <v>1.4946236559139785</v>
      </c>
      <c r="AW122" s="55">
        <f t="shared" si="128"/>
        <v>85.225806451612897</v>
      </c>
      <c r="AX122" s="53">
        <f t="shared" si="128"/>
        <v>507.09677419354841</v>
      </c>
      <c r="AZ122" s="56">
        <f>AVERAGE(AZ7:AZ36,AZ44:AZ73,AZ81:AZ113)</f>
        <v>0</v>
      </c>
      <c r="BA122" s="11">
        <f>AVERAGE(BA7:BA36,BA44:BA73,BA81:BA113)</f>
        <v>7.5268817204301078E-2</v>
      </c>
      <c r="BB122" s="12">
        <f>AVERAGE(BB7:BB36,BB44:BB73,BB81:BB113)</f>
        <v>0.63440860215053763</v>
      </c>
      <c r="BD122" s="11">
        <f t="shared" ref="BD122:BN122" si="129">AVERAGE(BD7:BD36,BD44:BD73,BD81:BD113)</f>
        <v>0.54569892473118276</v>
      </c>
      <c r="BE122" s="12">
        <f t="shared" si="129"/>
        <v>0.26344086021505375</v>
      </c>
      <c r="BF122" s="11">
        <f t="shared" si="129"/>
        <v>0.57849462365591398</v>
      </c>
      <c r="BG122" s="12">
        <f t="shared" si="129"/>
        <v>0.28602150537634408</v>
      </c>
      <c r="BH122" s="11">
        <f t="shared" si="129"/>
        <v>0.4946236559139785</v>
      </c>
      <c r="BI122" s="12">
        <f t="shared" si="129"/>
        <v>0.239247311827957</v>
      </c>
      <c r="BJ122" s="26">
        <f t="shared" si="129"/>
        <v>0.543010752688172</v>
      </c>
      <c r="BK122" s="27">
        <f t="shared" si="129"/>
        <v>0.19623655913978494</v>
      </c>
      <c r="BL122" s="26">
        <f t="shared" si="129"/>
        <v>0.54259718775847798</v>
      </c>
      <c r="BM122" s="26">
        <f t="shared" si="129"/>
        <v>0.2646815550041357</v>
      </c>
      <c r="BN122" s="27">
        <f t="shared" si="129"/>
        <v>0.38663151364764259</v>
      </c>
      <c r="BP122" s="6" t="s">
        <v>148</v>
      </c>
      <c r="BQ122" s="11">
        <f t="shared" ref="BQ122:BZ122" si="130">VARP(BQ7:BQ36, BQ44:BQ73, BQ81:BQ113)</f>
        <v>2.6224997109492425</v>
      </c>
      <c r="BR122" s="12">
        <f t="shared" si="130"/>
        <v>2.5670019655451499</v>
      </c>
      <c r="BS122" s="11">
        <f t="shared" si="130"/>
        <v>3.9454272170193088</v>
      </c>
      <c r="BT122" s="12">
        <f t="shared" si="130"/>
        <v>3.7289860099433461</v>
      </c>
      <c r="BU122" s="11">
        <f t="shared" si="130"/>
        <v>2.3006127876055036</v>
      </c>
      <c r="BV122" s="12">
        <f t="shared" si="130"/>
        <v>1.9551393224650249</v>
      </c>
      <c r="BW122" s="11">
        <f t="shared" si="130"/>
        <v>1.4757775465371719</v>
      </c>
      <c r="BX122" s="12">
        <f t="shared" si="130"/>
        <v>1.3300959648514279</v>
      </c>
      <c r="BY122" s="11">
        <f t="shared" si="130"/>
        <v>22.932593363394613</v>
      </c>
      <c r="BZ122" s="11">
        <f t="shared" si="130"/>
        <v>22.719620765406404</v>
      </c>
      <c r="CA122" s="56"/>
    </row>
    <row r="123" spans="1:79" x14ac:dyDescent="0.25">
      <c r="A123" t="s">
        <v>160</v>
      </c>
      <c r="D123" s="11">
        <f t="shared" ref="D123:AQ123" si="131">VARP(D7:D36, D44:D73, D81:D113)</f>
        <v>0</v>
      </c>
      <c r="E123" s="12">
        <f t="shared" si="131"/>
        <v>0</v>
      </c>
      <c r="F123" s="11">
        <f t="shared" si="131"/>
        <v>6.9603422360966588E-2</v>
      </c>
      <c r="G123" s="12">
        <f t="shared" si="131"/>
        <v>1.0637067869117818E-2</v>
      </c>
      <c r="H123" s="11">
        <f t="shared" si="131"/>
        <v>0.23193432766793848</v>
      </c>
      <c r="I123" s="39">
        <f t="shared" si="131"/>
        <v>0.11238293444328824</v>
      </c>
      <c r="J123" s="11">
        <f t="shared" si="131"/>
        <v>0.24511504220141056</v>
      </c>
      <c r="K123" s="12">
        <f t="shared" si="131"/>
        <v>0.21042895132385248</v>
      </c>
      <c r="L123" s="11">
        <f t="shared" si="131"/>
        <v>0.24927737310671755</v>
      </c>
      <c r="M123" s="12">
        <f t="shared" si="131"/>
        <v>0.17481789802289283</v>
      </c>
      <c r="N123" s="11">
        <f t="shared" si="131"/>
        <v>0.24650248583651288</v>
      </c>
      <c r="O123" s="12">
        <f t="shared" si="131"/>
        <v>0.19146722164412069</v>
      </c>
      <c r="P123" s="11">
        <f t="shared" si="131"/>
        <v>0.24927737310671755</v>
      </c>
      <c r="Q123" s="39">
        <f t="shared" si="131"/>
        <v>0.19655451497282922</v>
      </c>
      <c r="R123" s="11">
        <f t="shared" si="131"/>
        <v>0.24765868886576484</v>
      </c>
      <c r="S123" s="12">
        <f t="shared" si="131"/>
        <v>0.1424442132038386</v>
      </c>
      <c r="T123" s="11">
        <f t="shared" si="131"/>
        <v>0.2497398543184183</v>
      </c>
      <c r="U123" s="12">
        <f t="shared" si="131"/>
        <v>0.13527575442247658</v>
      </c>
      <c r="V123" s="11">
        <f t="shared" si="131"/>
        <v>0.22892819979188345</v>
      </c>
      <c r="W123" s="12">
        <f t="shared" si="131"/>
        <v>0.18614868770956181</v>
      </c>
      <c r="X123" s="11">
        <f t="shared" si="131"/>
        <v>0.24164643311365475</v>
      </c>
      <c r="Y123" s="39">
        <f t="shared" si="131"/>
        <v>0.16256214591282228</v>
      </c>
      <c r="Z123" s="11">
        <f t="shared" si="131"/>
        <v>0.24997109492426869</v>
      </c>
      <c r="AA123" s="12">
        <f t="shared" si="131"/>
        <v>0.19146722164412069</v>
      </c>
      <c r="AB123" s="11">
        <f t="shared" si="131"/>
        <v>0.24927737310671755</v>
      </c>
      <c r="AC123" s="12">
        <f t="shared" si="131"/>
        <v>0.1805989131691525</v>
      </c>
      <c r="AD123" s="11">
        <f t="shared" si="131"/>
        <v>0.24511504220141056</v>
      </c>
      <c r="AE123" s="12">
        <f t="shared" si="131"/>
        <v>0.16880564227078276</v>
      </c>
      <c r="AF123" s="11">
        <f t="shared" si="131"/>
        <v>0.24511504220141056</v>
      </c>
      <c r="AG123" s="39">
        <f t="shared" si="131"/>
        <v>0.18614868770956181</v>
      </c>
      <c r="AH123" s="11">
        <f t="shared" si="131"/>
        <v>0.23956526766100128</v>
      </c>
      <c r="AI123" s="12">
        <f t="shared" si="131"/>
        <v>0.21459128222915944</v>
      </c>
      <c r="AJ123" s="11">
        <f t="shared" si="131"/>
        <v>0.21459128222915944</v>
      </c>
      <c r="AK123" s="12">
        <f t="shared" si="131"/>
        <v>0.23470921493814315</v>
      </c>
      <c r="AL123" s="11">
        <f t="shared" si="131"/>
        <v>0.24858365128916637</v>
      </c>
      <c r="AM123" s="12">
        <f t="shared" si="131"/>
        <v>0.2060353798126951</v>
      </c>
      <c r="AN123" s="11">
        <f t="shared" si="131"/>
        <v>0.2497398543184183</v>
      </c>
      <c r="AO123" s="12">
        <f t="shared" si="131"/>
        <v>0.16256214591282228</v>
      </c>
      <c r="AP123" s="11">
        <f t="shared" si="131"/>
        <v>0.24349635796045785</v>
      </c>
      <c r="AQ123" s="39">
        <f t="shared" si="131"/>
        <v>0.18614868770956181</v>
      </c>
      <c r="AZ123" s="157" t="s">
        <v>164</v>
      </c>
      <c r="BA123" s="158"/>
      <c r="BB123" s="159"/>
      <c r="BD123" s="11">
        <f t="shared" ref="BD123:BM123" si="132">STDEV(BD7:BD36, BD44:BD73, BD81:BD113)</f>
        <v>0.40704768935823071</v>
      </c>
      <c r="BE123" s="12">
        <f t="shared" si="132"/>
        <v>0.40271765550001148</v>
      </c>
      <c r="BF123" s="11">
        <f t="shared" si="132"/>
        <v>0.39941518726584091</v>
      </c>
      <c r="BG123" s="12">
        <f t="shared" si="132"/>
        <v>0.38830495575375623</v>
      </c>
      <c r="BH123" s="11">
        <f t="shared" si="132"/>
        <v>0.38124954494565844</v>
      </c>
      <c r="BI123" s="12">
        <f t="shared" si="132"/>
        <v>0.35146042067703409</v>
      </c>
      <c r="BJ123" s="11">
        <f t="shared" si="132"/>
        <v>0.30535006619714561</v>
      </c>
      <c r="BK123" s="12">
        <f t="shared" si="132"/>
        <v>0.28988721186941496</v>
      </c>
      <c r="BL123" s="11">
        <f t="shared" si="132"/>
        <v>0.37036572907006032</v>
      </c>
      <c r="BM123" s="11">
        <f t="shared" si="132"/>
        <v>0.36864194367070585</v>
      </c>
      <c r="BP123" s="6" t="s">
        <v>149</v>
      </c>
      <c r="BQ123" s="11">
        <f>SUM(J123, L123, N123, P123)</f>
        <v>0.99017227425135856</v>
      </c>
      <c r="BR123" s="44">
        <f>SUM(K123, M123, O123, Q123)</f>
        <v>0.77326858596369519</v>
      </c>
      <c r="BS123" s="43">
        <f>SUM(AH123, AJ123, AL123, AN123, AP123)</f>
        <v>1.1959764134582032</v>
      </c>
      <c r="BT123" s="44">
        <f>SUM(AI123, AK123, AM123, AO123, AQ123)</f>
        <v>1.0040467106023818</v>
      </c>
      <c r="BU123" s="43">
        <f>SUM(Z123, AB123, AD123, AF123)</f>
        <v>0.98947855243380733</v>
      </c>
      <c r="BV123" s="44">
        <f>SUM(AA123, AC123, AE123, AG123)</f>
        <v>0.72702046479361782</v>
      </c>
      <c r="BW123" s="43">
        <f>SUM(R123, T123, V123, X123)</f>
        <v>0.96797317608972133</v>
      </c>
      <c r="BX123" s="44">
        <f>SUM(S123, U123, W123, Y123)</f>
        <v>0.62643080124869921</v>
      </c>
      <c r="BY123" s="43">
        <f>SUM(J123, L123, N123, P123, Z123, AB123, AD123, AF123, AH123, AJ123, AL123, AN123, AP123)</f>
        <v>3.1756272401433687</v>
      </c>
      <c r="BZ123" s="43">
        <f>SUM(K123, M123, O123, Q123, AA123, AC123, AE123, AG123, AI123, AK123, AM123, AO123, AQ123)</f>
        <v>2.5043357613596946</v>
      </c>
      <c r="CA123" s="56"/>
    </row>
    <row r="124" spans="1:79" ht="18.75" x14ac:dyDescent="0.3">
      <c r="AZ124" s="160"/>
      <c r="BA124" s="161"/>
      <c r="BB124" s="162"/>
      <c r="BD124" s="11"/>
      <c r="BE124" s="12"/>
      <c r="BF124" s="11"/>
      <c r="BG124" s="12"/>
      <c r="BH124" s="11"/>
      <c r="BI124" s="12"/>
      <c r="BJ124" s="11"/>
      <c r="BK124" s="12"/>
      <c r="BL124" s="11"/>
      <c r="BM124" s="11"/>
      <c r="BP124" s="42" t="s">
        <v>159</v>
      </c>
      <c r="BQ124" s="26">
        <f>(4/(4 - 1)) * ( 1 - BQ123/BQ122)</f>
        <v>0.82990917908473671</v>
      </c>
      <c r="BR124" s="27">
        <f>(4/(4 - 1)) * ( 1 - BR123/BR122)</f>
        <v>0.93168783593069693</v>
      </c>
      <c r="BS124" s="26">
        <f>(5/(5 - 1)) * ( 1 - BS123/BS122)</f>
        <v>0.87108779744461384</v>
      </c>
      <c r="BT124" s="27">
        <f>(5/(5 - 1)) * ( 1 - BT123/BT122)</f>
        <v>0.91343172516433091</v>
      </c>
      <c r="BU124" s="26">
        <f>(4/(4 - 1)) * ( 1 - BU123/BU122)</f>
        <v>0.75987536435822689</v>
      </c>
      <c r="BV124" s="27">
        <f>(4/(4 - 1)) * ( 1 - BV123/BV122)</f>
        <v>0.83753203232801099</v>
      </c>
      <c r="BW124" s="46">
        <f>(4/(4 - 1)) * ( 1 - BW123/BW122)</f>
        <v>0.45879034785333739</v>
      </c>
      <c r="BX124" s="27">
        <f>(4/(4 - 1)) * ( 1 - BX123/BX122)</f>
        <v>0.70537783959202605</v>
      </c>
      <c r="BY124" s="26">
        <f>(13/(13 - 1)) * ( 1 - BY123/BY122)</f>
        <v>0.933317031689052</v>
      </c>
      <c r="BZ124" s="26">
        <f>(13/(13 - 1)) * ( 1 - BZ123/BZ122)</f>
        <v>0.96391979046862952</v>
      </c>
      <c r="CA124" s="74"/>
    </row>
    <row r="125" spans="1:79" x14ac:dyDescent="0.25">
      <c r="AZ125" s="160"/>
      <c r="BA125" s="161"/>
      <c r="BB125" s="162"/>
      <c r="BD125" s="11"/>
      <c r="BE125" s="12"/>
      <c r="BF125" s="11"/>
      <c r="BG125" s="12"/>
      <c r="BH125" s="11"/>
      <c r="BI125" s="12"/>
      <c r="BJ125" s="11"/>
      <c r="BK125" s="12"/>
      <c r="BL125" s="11"/>
      <c r="BM125" s="11"/>
      <c r="CA125" s="56"/>
    </row>
    <row r="127" spans="1:79" ht="15.75" x14ac:dyDescent="0.25">
      <c r="AS127" s="155" t="s">
        <v>287</v>
      </c>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6"/>
    </row>
    <row r="128" spans="1:79" ht="18.75" x14ac:dyDescent="0.3">
      <c r="AS128" s="54">
        <f t="shared" ref="AS128:AX128" si="133">AVERAGE(AS44:AS73,AS81:AS113)</f>
        <v>3.746031746031746</v>
      </c>
      <c r="AT128" s="54">
        <f t="shared" si="133"/>
        <v>2.8571428571428572</v>
      </c>
      <c r="AU128" s="55">
        <f t="shared" si="133"/>
        <v>31.936507936507937</v>
      </c>
      <c r="AV128" s="52">
        <f t="shared" si="133"/>
        <v>1.4761904761904763</v>
      </c>
      <c r="AW128" s="55">
        <f t="shared" si="133"/>
        <v>86.095238095238102</v>
      </c>
      <c r="AX128" s="53">
        <f t="shared" si="133"/>
        <v>454.84126984126982</v>
      </c>
      <c r="AZ128" s="56">
        <f>AVERAGE(AZ44:AZ73,AZ81:AZ113)</f>
        <v>0</v>
      </c>
      <c r="BA128" s="11">
        <f>AVERAGE(BA44:BA73,BA81:BA113)</f>
        <v>6.3492063492063489E-2</v>
      </c>
      <c r="BB128" s="12">
        <f>AVERAGE(BB44:BB73,BB81:BB113)</f>
        <v>0.7142857142857143</v>
      </c>
      <c r="BD128" s="11">
        <f t="shared" ref="BD128:BN128" si="134">AVERAGE(BD44:BD73,BD81:BD113)</f>
        <v>0.76984126984126988</v>
      </c>
      <c r="BE128" s="12">
        <f t="shared" si="134"/>
        <v>0.3888888888888889</v>
      </c>
      <c r="BF128" s="11">
        <f t="shared" si="134"/>
        <v>0.80634920634920626</v>
      </c>
      <c r="BG128" s="12">
        <f t="shared" si="134"/>
        <v>0.4</v>
      </c>
      <c r="BH128" s="11">
        <f t="shared" si="134"/>
        <v>0.70238095238095233</v>
      </c>
      <c r="BI128" s="12">
        <f t="shared" si="134"/>
        <v>0.34523809523809523</v>
      </c>
      <c r="BJ128" s="26">
        <f t="shared" si="134"/>
        <v>0.58333333333333337</v>
      </c>
      <c r="BK128" s="27">
        <f t="shared" si="134"/>
        <v>0.26190476190476192</v>
      </c>
      <c r="BL128" s="26">
        <f t="shared" si="134"/>
        <v>0.76312576312576297</v>
      </c>
      <c r="BM128" s="26">
        <f t="shared" si="134"/>
        <v>0.37973137973137983</v>
      </c>
      <c r="BN128" s="27">
        <f t="shared" si="134"/>
        <v>0.49702380952380942</v>
      </c>
      <c r="BP128" s="6" t="s">
        <v>148</v>
      </c>
      <c r="BQ128" s="11">
        <f t="shared" ref="BQ128:BZ128" si="135">VARP(BQ44:BQ73, BQ81:BQ113)</f>
        <v>1.2476694381456286</v>
      </c>
      <c r="BR128" s="12">
        <f t="shared" si="135"/>
        <v>3.0088183421516757</v>
      </c>
      <c r="BS128" s="11">
        <f t="shared" si="135"/>
        <v>1.5545477450239356</v>
      </c>
      <c r="BT128" s="12">
        <f t="shared" si="135"/>
        <v>4.3174603174603172</v>
      </c>
      <c r="BU128" s="11">
        <f t="shared" si="135"/>
        <v>1.1383219954648527</v>
      </c>
      <c r="BV128" s="12">
        <f t="shared" si="135"/>
        <v>2.2993197278911564</v>
      </c>
      <c r="BW128" s="11">
        <f t="shared" si="135"/>
        <v>1.2063492063492063</v>
      </c>
      <c r="BX128" s="12">
        <f t="shared" si="135"/>
        <v>1.600907029478458</v>
      </c>
      <c r="BY128" s="11">
        <f t="shared" si="135"/>
        <v>7.7556059460821363</v>
      </c>
      <c r="BZ128" s="11">
        <f t="shared" si="135"/>
        <v>26.3769211388259</v>
      </c>
      <c r="CA128" s="56"/>
    </row>
    <row r="129" spans="1:79" x14ac:dyDescent="0.25">
      <c r="A129" t="s">
        <v>160</v>
      </c>
      <c r="D129" s="11">
        <f t="shared" ref="D129:AQ129" si="136">VARP(D44:D73, D81:D113)</f>
        <v>0</v>
      </c>
      <c r="E129" s="12">
        <f t="shared" si="136"/>
        <v>0</v>
      </c>
      <c r="F129" s="11">
        <f t="shared" si="136"/>
        <v>5.9460821365583269E-2</v>
      </c>
      <c r="G129" s="12">
        <f t="shared" si="136"/>
        <v>1.5621063240110859E-2</v>
      </c>
      <c r="H129" s="11">
        <f t="shared" si="136"/>
        <v>0.20408163265306123</v>
      </c>
      <c r="I129" s="39">
        <f t="shared" si="136"/>
        <v>0.12244897959183673</v>
      </c>
      <c r="J129" s="11">
        <f t="shared" si="136"/>
        <v>0.15419501133786848</v>
      </c>
      <c r="K129" s="12">
        <f t="shared" si="136"/>
        <v>0.24691358024691357</v>
      </c>
      <c r="L129" s="11">
        <f t="shared" si="136"/>
        <v>0.22222222222222221</v>
      </c>
      <c r="M129" s="12">
        <f t="shared" si="136"/>
        <v>0.22222222222222221</v>
      </c>
      <c r="N129" s="11">
        <f t="shared" si="136"/>
        <v>0.14411690602166793</v>
      </c>
      <c r="O129" s="12">
        <f t="shared" si="136"/>
        <v>0.23582766439909297</v>
      </c>
      <c r="P129" s="11">
        <f t="shared" si="136"/>
        <v>0.1728395061728395</v>
      </c>
      <c r="Q129" s="39">
        <f t="shared" si="136"/>
        <v>0.23935500125976317</v>
      </c>
      <c r="R129" s="11">
        <f t="shared" si="136"/>
        <v>0.24993701184177375</v>
      </c>
      <c r="S129" s="12">
        <f t="shared" si="136"/>
        <v>0.18140589569160998</v>
      </c>
      <c r="T129" s="11">
        <f t="shared" si="136"/>
        <v>0.24943310657596371</v>
      </c>
      <c r="U129" s="12">
        <f t="shared" si="136"/>
        <v>0.16376921138825901</v>
      </c>
      <c r="V129" s="11">
        <f t="shared" si="136"/>
        <v>0.21063240110859158</v>
      </c>
      <c r="W129" s="12">
        <f t="shared" si="136"/>
        <v>0.22726127488032249</v>
      </c>
      <c r="X129" s="11">
        <f t="shared" si="136"/>
        <v>0.23935500125976317</v>
      </c>
      <c r="Y129" s="39">
        <f t="shared" si="136"/>
        <v>0.18946837994457041</v>
      </c>
      <c r="Z129" s="11">
        <f t="shared" si="136"/>
        <v>0.19702695893172084</v>
      </c>
      <c r="AA129" s="12">
        <f t="shared" si="136"/>
        <v>0.23179642227261274</v>
      </c>
      <c r="AB129" s="11">
        <f t="shared" si="136"/>
        <v>0.22222222222222221</v>
      </c>
      <c r="AC129" s="12">
        <f t="shared" si="136"/>
        <v>0.22222222222222221</v>
      </c>
      <c r="AD129" s="11">
        <f t="shared" si="136"/>
        <v>0.23179642227261274</v>
      </c>
      <c r="AE129" s="12">
        <f t="shared" si="136"/>
        <v>0.21667926429831191</v>
      </c>
      <c r="AF129" s="11">
        <f t="shared" si="136"/>
        <v>0.1728395061728395</v>
      </c>
      <c r="AG129" s="39">
        <f t="shared" si="136"/>
        <v>0.23179642227261274</v>
      </c>
      <c r="AH129" s="11">
        <f t="shared" si="136"/>
        <v>0.1108591584782061</v>
      </c>
      <c r="AI129" s="12">
        <f t="shared" si="136"/>
        <v>0.24691358024691357</v>
      </c>
      <c r="AJ129" s="11">
        <f t="shared" si="136"/>
        <v>0.1108591584782061</v>
      </c>
      <c r="AK129" s="12">
        <f t="shared" si="136"/>
        <v>0.24943310657596371</v>
      </c>
      <c r="AL129" s="11">
        <f t="shared" si="136"/>
        <v>0.18946837994457041</v>
      </c>
      <c r="AM129" s="12">
        <f t="shared" si="136"/>
        <v>0.23935500125976317</v>
      </c>
      <c r="AN129" s="11">
        <f t="shared" si="136"/>
        <v>0.20408163265306123</v>
      </c>
      <c r="AO129" s="12">
        <f t="shared" si="136"/>
        <v>0.21063240110859158</v>
      </c>
      <c r="AP129" s="11">
        <f t="shared" si="136"/>
        <v>0.14411690602166793</v>
      </c>
      <c r="AQ129" s="39">
        <f t="shared" si="136"/>
        <v>0.22222222222222221</v>
      </c>
      <c r="AZ129" s="157" t="s">
        <v>164</v>
      </c>
      <c r="BA129" s="158"/>
      <c r="BB129" s="159"/>
      <c r="BD129" s="11">
        <f t="shared" ref="BD129:BM129" si="137">STDEV(BD44:BD73, BD81:BD113)</f>
        <v>0.28149080122191383</v>
      </c>
      <c r="BE129" s="12">
        <f t="shared" si="137"/>
        <v>0.43713182152604835</v>
      </c>
      <c r="BF129" s="11">
        <f t="shared" si="137"/>
        <v>0.25136595598848505</v>
      </c>
      <c r="BG129" s="12">
        <f t="shared" si="137"/>
        <v>0.41890795047091417</v>
      </c>
      <c r="BH129" s="11">
        <f t="shared" si="137"/>
        <v>0.26887288209879145</v>
      </c>
      <c r="BI129" s="12">
        <f t="shared" si="137"/>
        <v>0.38213262831394001</v>
      </c>
      <c r="BJ129" s="11">
        <f t="shared" si="137"/>
        <v>0.27679035970533089</v>
      </c>
      <c r="BK129" s="12">
        <f t="shared" si="137"/>
        <v>0.31885812975748701</v>
      </c>
      <c r="BL129" s="11">
        <f t="shared" si="137"/>
        <v>0.21594290781433362</v>
      </c>
      <c r="BM129" s="11">
        <f t="shared" si="137"/>
        <v>0.39823839423572205</v>
      </c>
      <c r="BP129" s="6" t="s">
        <v>149</v>
      </c>
      <c r="BQ129" s="11">
        <f>SUM(J129, L129, N129, P129)</f>
        <v>0.69337364575459814</v>
      </c>
      <c r="BR129" s="44">
        <f>SUM(K129, M129, O129, Q129)</f>
        <v>0.94431846812799192</v>
      </c>
      <c r="BS129" s="43">
        <f>SUM(AH129, AJ129, AL129, AN129, AP129)</f>
        <v>0.7593852355757118</v>
      </c>
      <c r="BT129" s="44">
        <f>SUM(AI129, AK129, AM129, AO129, AQ129)</f>
        <v>1.1685563114134543</v>
      </c>
      <c r="BU129" s="43">
        <f>SUM(Z129, AB129, AD129, AF129)</f>
        <v>0.82388510959939532</v>
      </c>
      <c r="BV129" s="44">
        <f>SUM(AA129, AC129, AE129, AG129)</f>
        <v>0.9024943310657596</v>
      </c>
      <c r="BW129" s="43">
        <f>SUM(R129, T129, V129, X129)</f>
        <v>0.94935752078609226</v>
      </c>
      <c r="BX129" s="44">
        <f>SUM(S129, U129, W129, Y129)</f>
        <v>0.76190476190476186</v>
      </c>
      <c r="BY129" s="43">
        <f>SUM(J129, L129, N129, P129, Z129, AB129, AD129, AF129, AH129, AJ129, AL129, AN129, AP129)</f>
        <v>2.2766439909297054</v>
      </c>
      <c r="BZ129" s="43">
        <f>SUM(K129, M129, O129, Q129, AA129, AC129, AE129, AG129, AI129, AK129, AM129, AO129, AQ129)</f>
        <v>3.0153691106072058</v>
      </c>
      <c r="CA129" s="56"/>
    </row>
    <row r="130" spans="1:79" ht="18.75" x14ac:dyDescent="0.3">
      <c r="AZ130" s="160"/>
      <c r="BA130" s="161"/>
      <c r="BB130" s="162"/>
      <c r="BD130" s="11"/>
      <c r="BE130" s="12"/>
      <c r="BF130" s="11"/>
      <c r="BG130" s="12"/>
      <c r="BH130" s="11"/>
      <c r="BI130" s="12"/>
      <c r="BJ130" s="11"/>
      <c r="BK130" s="12"/>
      <c r="BL130" s="11"/>
      <c r="BM130" s="11"/>
      <c r="BP130" s="42" t="s">
        <v>159</v>
      </c>
      <c r="BQ130" s="26">
        <f>(4/(4 - 1)) * ( 1 - BQ129/BQ128)</f>
        <v>0.59235325794291871</v>
      </c>
      <c r="BR130" s="27">
        <f>(4/(4 - 1)) * ( 1 - BR129/BR128)</f>
        <v>0.91486629821917043</v>
      </c>
      <c r="BS130" s="26">
        <f>(5/(5 - 1)) * ( 1 - BS129/BS128)</f>
        <v>0.63938411669367912</v>
      </c>
      <c r="BT130" s="27">
        <f>(5/(5 - 1)) * ( 1 - BT129/BT128)</f>
        <v>0.91167717086834732</v>
      </c>
      <c r="BU130" s="26">
        <f>(4/(4 - 1)) * ( 1 - BU129/BU128)</f>
        <v>0.36830455953961938</v>
      </c>
      <c r="BV130" s="27">
        <f>(4/(4 - 1)) * ( 1 - BV129/BV128)</f>
        <v>0.80999342537804075</v>
      </c>
      <c r="BW130" s="46">
        <f>(4/(4 - 1)) * ( 1 - BW129/BW128)</f>
        <v>0.28404344193817865</v>
      </c>
      <c r="BX130" s="27">
        <f>(4/(4 - 1)) * ( 1 - BX129/BX128)</f>
        <v>0.69877242681775265</v>
      </c>
      <c r="BY130" s="26">
        <f>(13/(13 - 1)) * ( 1 - BY129/BY128)</f>
        <v>0.76532280770147054</v>
      </c>
      <c r="BZ130" s="26">
        <f>(13/(13 - 1)) * ( 1 - BZ129/BZ128)</f>
        <v>0.95948833062693029</v>
      </c>
      <c r="CA130" s="74"/>
    </row>
    <row r="131" spans="1:79" x14ac:dyDescent="0.25">
      <c r="AZ131" s="160"/>
      <c r="BA131" s="161"/>
      <c r="BB131" s="162"/>
      <c r="BD131" s="11"/>
      <c r="BE131" s="12"/>
      <c r="BF131" s="11"/>
      <c r="BG131" s="12"/>
      <c r="BH131" s="11"/>
      <c r="BI131" s="12"/>
      <c r="BJ131" s="11"/>
      <c r="BK131" s="12"/>
      <c r="BL131" s="11"/>
      <c r="BM131" s="11"/>
      <c r="CA131" s="56"/>
    </row>
  </sheetData>
  <mergeCells count="68">
    <mergeCell ref="D1:H1"/>
    <mergeCell ref="J1:AQ1"/>
    <mergeCell ref="AR1:AV1"/>
    <mergeCell ref="AW1:AX1"/>
    <mergeCell ref="AZ1:BN1"/>
    <mergeCell ref="BY2:BZ2"/>
    <mergeCell ref="AZ3:BB3"/>
    <mergeCell ref="BD3:BN3"/>
    <mergeCell ref="J2:Q2"/>
    <mergeCell ref="R2:Y2"/>
    <mergeCell ref="Z2:AG2"/>
    <mergeCell ref="AH2:AQ2"/>
    <mergeCell ref="BQ2:BR2"/>
    <mergeCell ref="BS2:BT2"/>
    <mergeCell ref="L4:M4"/>
    <mergeCell ref="N4:O4"/>
    <mergeCell ref="BU2:BV2"/>
    <mergeCell ref="BW2:BX2"/>
    <mergeCell ref="AL4:AM4"/>
    <mergeCell ref="P4:Q4"/>
    <mergeCell ref="R4:S4"/>
    <mergeCell ref="T4:U4"/>
    <mergeCell ref="BY4:BZ4"/>
    <mergeCell ref="AN4:AO4"/>
    <mergeCell ref="AP4:AQ4"/>
    <mergeCell ref="BD4:BE4"/>
    <mergeCell ref="BF4:BG4"/>
    <mergeCell ref="BH4:BI4"/>
    <mergeCell ref="BJ4:BK4"/>
    <mergeCell ref="BW4:BX4"/>
    <mergeCell ref="B6:C6"/>
    <mergeCell ref="AZ38:BB38"/>
    <mergeCell ref="AZ39:BB39"/>
    <mergeCell ref="AZ40:BB40"/>
    <mergeCell ref="AF4:AG4"/>
    <mergeCell ref="AH4:AI4"/>
    <mergeCell ref="AJ4:AK4"/>
    <mergeCell ref="V4:W4"/>
    <mergeCell ref="X4:Y4"/>
    <mergeCell ref="Z4:AA4"/>
    <mergeCell ref="AB4:AC4"/>
    <mergeCell ref="AD4:AE4"/>
    <mergeCell ref="D4:E4"/>
    <mergeCell ref="F4:G4"/>
    <mergeCell ref="H4:I4"/>
    <mergeCell ref="J4:K4"/>
    <mergeCell ref="AZ131:BB131"/>
    <mergeCell ref="AZ124:BB124"/>
    <mergeCell ref="AZ125:BB125"/>
    <mergeCell ref="BP1:BZ1"/>
    <mergeCell ref="BQ3:BZ3"/>
    <mergeCell ref="AZ77:BB77"/>
    <mergeCell ref="AZ115:BB115"/>
    <mergeCell ref="AZ116:BB116"/>
    <mergeCell ref="AZ117:BB117"/>
    <mergeCell ref="AS121:BZ121"/>
    <mergeCell ref="AZ123:BB123"/>
    <mergeCell ref="AZ76:BB76"/>
    <mergeCell ref="BL4:BM4"/>
    <mergeCell ref="BQ4:BR4"/>
    <mergeCell ref="BS4:BT4"/>
    <mergeCell ref="BU4:BV4"/>
    <mergeCell ref="CH23:CL24"/>
    <mergeCell ref="CS19:CX23"/>
    <mergeCell ref="AS127:BZ127"/>
    <mergeCell ref="AZ129:BB129"/>
    <mergeCell ref="AZ130:BB130"/>
    <mergeCell ref="AZ75:BB75"/>
  </mergeCells>
  <pageMargins left="0.7" right="0.7" top="0.75" bottom="0.75" header="0.3" footer="0.3"/>
  <pageSetup orientation="portrait" r:id="rId1"/>
  <ignoredErrors>
    <ignoredError sqref="BQ74:BZ74 BQ114:BY11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C3FDD-1463-4E44-A60B-85CD3D99A9C2}">
  <dimension ref="A1:CA119"/>
  <sheetViews>
    <sheetView zoomScaleNormal="100" workbookViewId="0">
      <pane xSplit="2" ySplit="5" topLeftCell="C44" activePane="bottomRight" state="frozen"/>
      <selection activeCell="E9" sqref="E9"/>
      <selection pane="topRight" activeCell="E9" sqref="E9"/>
      <selection pane="bottomLeft" activeCell="E9" sqref="E9"/>
      <selection pane="bottomRight" activeCell="N37" sqref="N37"/>
    </sheetView>
  </sheetViews>
  <sheetFormatPr defaultRowHeight="15" x14ac:dyDescent="0.25"/>
  <cols>
    <col min="1" max="1" width="26.85546875" customWidth="1"/>
    <col min="2" max="2" width="3.5703125" style="5" customWidth="1"/>
    <col min="3" max="3" width="5.7109375" customWidth="1"/>
    <col min="4" max="4" width="5.140625" style="6" customWidth="1"/>
    <col min="5" max="5" width="5.5703125" customWidth="1"/>
    <col min="6" max="6" width="5" style="6" customWidth="1"/>
    <col min="7" max="7" width="5.5703125" customWidth="1"/>
    <col min="8" max="8" width="4.85546875" style="3" customWidth="1"/>
    <col min="9" max="9" width="5.5703125" customWidth="1"/>
    <col min="10" max="10" width="5.140625" style="6" customWidth="1"/>
    <col min="11" max="11" width="5.42578125" customWidth="1"/>
    <col min="12" max="12" width="5.140625" style="6" customWidth="1"/>
    <col min="13" max="13" width="5.7109375" customWidth="1"/>
    <col min="14" max="14" width="4.85546875" style="6" customWidth="1"/>
    <col min="15" max="15" width="5.42578125" customWidth="1"/>
    <col min="16" max="16" width="4.85546875" style="3" customWidth="1"/>
    <col min="17" max="17" width="5.28515625" customWidth="1"/>
    <col min="18" max="18" width="5" style="6" customWidth="1"/>
    <col min="19" max="19" width="5.140625" customWidth="1"/>
    <col min="20" max="20" width="5" style="6" customWidth="1"/>
    <col min="21" max="21" width="5.5703125" customWidth="1"/>
    <col min="22" max="22" width="4.85546875" style="6" customWidth="1"/>
    <col min="23" max="23" width="5.5703125" customWidth="1"/>
    <col min="24" max="24" width="5.140625" style="3" customWidth="1"/>
    <col min="25" max="25" width="5.42578125" customWidth="1"/>
    <col min="26" max="26" width="5.28515625" style="6" customWidth="1"/>
    <col min="27" max="27" width="5.42578125" customWidth="1"/>
    <col min="28" max="28" width="4.85546875" style="6" customWidth="1"/>
    <col min="29" max="29" width="5.28515625" customWidth="1"/>
    <col min="30" max="30" width="4.85546875" style="6" customWidth="1"/>
    <col min="31" max="31" width="5.28515625" customWidth="1"/>
    <col min="32" max="32" width="4.85546875" style="3" customWidth="1"/>
    <col min="33" max="33" width="5.5703125" customWidth="1"/>
    <col min="34" max="34" width="5" style="6" customWidth="1"/>
    <col min="35" max="35" width="5.42578125" customWidth="1"/>
    <col min="36" max="36" width="5" style="6" customWidth="1"/>
    <col min="37" max="37" width="5.28515625" customWidth="1"/>
    <col min="38" max="38" width="5.28515625" style="6" customWidth="1"/>
    <col min="39" max="39" width="5.5703125" customWidth="1"/>
    <col min="40" max="40" width="5.28515625" style="6" customWidth="1"/>
    <col min="41" max="41" width="5.7109375" customWidth="1"/>
    <col min="42" max="42" width="5.42578125" style="3" customWidth="1"/>
    <col min="43" max="43" width="4.85546875" customWidth="1"/>
    <col min="44" max="44" width="5.42578125" customWidth="1"/>
    <col min="45" max="45" width="5" customWidth="1"/>
    <col min="46" max="46" width="4.5703125" customWidth="1"/>
    <col min="47" max="47" width="4.42578125" style="6" customWidth="1"/>
    <col min="48" max="48" width="4.7109375" customWidth="1"/>
    <col min="49" max="49" width="7.28515625" style="3" customWidth="1"/>
    <col min="50" max="50" width="4.85546875" style="6" customWidth="1"/>
    <col min="51" max="51" width="5.7109375" customWidth="1"/>
    <col min="52" max="52" width="6" customWidth="1"/>
    <col min="53" max="53" width="6" style="6" customWidth="1"/>
    <col min="54" max="54" width="3.42578125" customWidth="1"/>
    <col min="55" max="55" width="5.140625" customWidth="1"/>
    <col min="56" max="56" width="5.28515625" style="6" customWidth="1"/>
    <col min="57" max="57" width="5.5703125" customWidth="1"/>
    <col min="58" max="58" width="5.42578125" style="6" customWidth="1"/>
    <col min="59" max="59" width="5.42578125" customWidth="1"/>
    <col min="60" max="60" width="5" style="6" customWidth="1"/>
    <col min="61" max="61" width="5.85546875" customWidth="1"/>
    <col min="62" max="62" width="6" style="6" customWidth="1"/>
    <col min="63" max="64" width="5.7109375" customWidth="1"/>
    <col min="65" max="65" width="10.85546875" style="6" customWidth="1"/>
    <col min="66" max="66" width="3.85546875" customWidth="1"/>
    <col min="67" max="67" width="19.28515625" style="6" customWidth="1"/>
    <col min="68" max="68" width="5.7109375" customWidth="1"/>
    <col min="69" max="69" width="5.7109375" style="6" customWidth="1"/>
    <col min="70" max="70" width="5.5703125" customWidth="1"/>
    <col min="71" max="71" width="5.5703125" style="6" customWidth="1"/>
    <col min="72" max="72" width="5.7109375" customWidth="1"/>
    <col min="73" max="73" width="5.7109375" style="6" customWidth="1"/>
    <col min="74" max="74" width="6.85546875" customWidth="1"/>
    <col min="75" max="75" width="5.85546875" style="6" customWidth="1"/>
    <col min="76" max="76" width="5.7109375" customWidth="1"/>
    <col min="77" max="77" width="6.7109375" customWidth="1"/>
    <col min="78" max="78" width="12.85546875" style="75" customWidth="1"/>
  </cols>
  <sheetData>
    <row r="1" spans="1:79" ht="15" customHeight="1" x14ac:dyDescent="0.25">
      <c r="C1" s="190" t="s">
        <v>58</v>
      </c>
      <c r="D1" s="190"/>
      <c r="E1" s="190"/>
      <c r="F1" s="190"/>
      <c r="G1" s="190"/>
      <c r="H1" s="28"/>
      <c r="I1" s="191" t="s">
        <v>60</v>
      </c>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2"/>
      <c r="AQ1" s="193" t="s">
        <v>65</v>
      </c>
      <c r="AR1" s="194"/>
      <c r="AS1" s="194"/>
      <c r="AT1" s="194"/>
      <c r="AU1" s="195"/>
      <c r="AV1" s="196" t="s">
        <v>66</v>
      </c>
      <c r="AW1" s="197"/>
      <c r="AY1" s="164" t="s">
        <v>87</v>
      </c>
      <c r="AZ1" s="165"/>
      <c r="BA1" s="165"/>
      <c r="BB1" s="165"/>
      <c r="BC1" s="165"/>
      <c r="BD1" s="165"/>
      <c r="BE1" s="165"/>
      <c r="BF1" s="165"/>
      <c r="BG1" s="165"/>
      <c r="BH1" s="165"/>
      <c r="BI1" s="165"/>
      <c r="BJ1" s="165"/>
      <c r="BK1" s="165"/>
      <c r="BL1" s="165"/>
      <c r="BM1" s="165"/>
      <c r="BO1" s="163" t="s">
        <v>151</v>
      </c>
      <c r="BP1" s="163"/>
      <c r="BQ1" s="163"/>
      <c r="BR1" s="163"/>
      <c r="BS1" s="163"/>
      <c r="BT1" s="163"/>
      <c r="BU1" s="163"/>
      <c r="BV1" s="163"/>
      <c r="BW1" s="163"/>
      <c r="BX1" s="163"/>
      <c r="BY1" s="163"/>
      <c r="BZ1" s="68"/>
    </row>
    <row r="2" spans="1:79" ht="15" customHeight="1" x14ac:dyDescent="0.25">
      <c r="C2" t="s">
        <v>0</v>
      </c>
      <c r="E2" t="s">
        <v>0</v>
      </c>
      <c r="G2" t="s">
        <v>1</v>
      </c>
      <c r="I2" s="178" t="s">
        <v>61</v>
      </c>
      <c r="J2" s="179"/>
      <c r="K2" s="179"/>
      <c r="L2" s="179"/>
      <c r="M2" s="179"/>
      <c r="N2" s="179"/>
      <c r="O2" s="179"/>
      <c r="P2" s="180"/>
      <c r="Q2" s="181" t="s">
        <v>62</v>
      </c>
      <c r="R2" s="182"/>
      <c r="S2" s="182"/>
      <c r="T2" s="182"/>
      <c r="U2" s="182"/>
      <c r="V2" s="182"/>
      <c r="W2" s="182"/>
      <c r="X2" s="183"/>
      <c r="Y2" s="184" t="s">
        <v>63</v>
      </c>
      <c r="Z2" s="185"/>
      <c r="AA2" s="185"/>
      <c r="AB2" s="185"/>
      <c r="AC2" s="185"/>
      <c r="AD2" s="185"/>
      <c r="AE2" s="185"/>
      <c r="AF2" s="186"/>
      <c r="AG2" s="187" t="s">
        <v>64</v>
      </c>
      <c r="AH2" s="188"/>
      <c r="AI2" s="188"/>
      <c r="AJ2" s="188"/>
      <c r="AK2" s="188"/>
      <c r="AL2" s="188"/>
      <c r="AM2" s="188"/>
      <c r="AN2" s="188"/>
      <c r="AO2" s="188"/>
      <c r="AP2" s="189"/>
      <c r="BO2" s="8" t="s">
        <v>147</v>
      </c>
      <c r="BP2" s="166">
        <v>4</v>
      </c>
      <c r="BQ2" s="166"/>
      <c r="BR2" s="166">
        <v>5</v>
      </c>
      <c r="BS2" s="166"/>
      <c r="BT2" s="166">
        <v>4</v>
      </c>
      <c r="BU2" s="166"/>
      <c r="BV2" s="166">
        <v>4</v>
      </c>
      <c r="BW2" s="166"/>
      <c r="BX2" s="166">
        <v>13</v>
      </c>
      <c r="BY2" s="174"/>
      <c r="BZ2" s="69"/>
    </row>
    <row r="3" spans="1:79" x14ac:dyDescent="0.25">
      <c r="C3" t="s">
        <v>3</v>
      </c>
      <c r="E3" t="s">
        <v>4</v>
      </c>
      <c r="G3" t="s">
        <v>5</v>
      </c>
      <c r="I3" t="s">
        <v>6</v>
      </c>
      <c r="J3" s="6" t="s">
        <v>7</v>
      </c>
      <c r="K3" t="s">
        <v>8</v>
      </c>
      <c r="L3" s="6" t="s">
        <v>9</v>
      </c>
      <c r="M3" t="s">
        <v>10</v>
      </c>
      <c r="N3" s="6" t="s">
        <v>11</v>
      </c>
      <c r="O3" t="s">
        <v>12</v>
      </c>
      <c r="P3" s="3" t="s">
        <v>13</v>
      </c>
      <c r="Q3" t="s">
        <v>14</v>
      </c>
      <c r="R3" s="6" t="s">
        <v>15</v>
      </c>
      <c r="S3" t="s">
        <v>16</v>
      </c>
      <c r="T3" s="6" t="s">
        <v>17</v>
      </c>
      <c r="U3" t="s">
        <v>18</v>
      </c>
      <c r="V3" s="6" t="s">
        <v>19</v>
      </c>
      <c r="W3" t="s">
        <v>20</v>
      </c>
      <c r="X3" s="3" t="s">
        <v>21</v>
      </c>
      <c r="Y3" t="s">
        <v>22</v>
      </c>
      <c r="Z3" s="6" t="s">
        <v>23</v>
      </c>
      <c r="AA3" t="s">
        <v>24</v>
      </c>
      <c r="AB3" s="6" t="s">
        <v>25</v>
      </c>
      <c r="AC3" t="s">
        <v>26</v>
      </c>
      <c r="AD3" s="6" t="s">
        <v>27</v>
      </c>
      <c r="AE3" t="s">
        <v>28</v>
      </c>
      <c r="AF3" s="3" t="s">
        <v>29</v>
      </c>
      <c r="AG3" t="s">
        <v>30</v>
      </c>
      <c r="AH3" s="6" t="s">
        <v>31</v>
      </c>
      <c r="AI3" t="s">
        <v>32</v>
      </c>
      <c r="AJ3" s="6" t="s">
        <v>33</v>
      </c>
      <c r="AK3" t="s">
        <v>34</v>
      </c>
      <c r="AL3" s="6" t="s">
        <v>35</v>
      </c>
      <c r="AM3" t="s">
        <v>36</v>
      </c>
      <c r="AN3" s="6" t="s">
        <v>37</v>
      </c>
      <c r="AO3" t="s">
        <v>38</v>
      </c>
      <c r="AP3" s="3" t="s">
        <v>39</v>
      </c>
      <c r="AQ3" t="s">
        <v>40</v>
      </c>
      <c r="AR3" t="s">
        <v>41</v>
      </c>
      <c r="AS3" t="s">
        <v>42</v>
      </c>
      <c r="AT3" t="s">
        <v>43</v>
      </c>
      <c r="AU3" s="6" t="s">
        <v>44</v>
      </c>
      <c r="AV3" t="s">
        <v>59</v>
      </c>
      <c r="AY3" s="164" t="s">
        <v>88</v>
      </c>
      <c r="AZ3" s="165"/>
      <c r="BA3" s="177"/>
      <c r="BB3" s="9"/>
      <c r="BC3" s="164" t="s">
        <v>91</v>
      </c>
      <c r="BD3" s="165"/>
      <c r="BE3" s="165"/>
      <c r="BF3" s="165"/>
      <c r="BG3" s="165"/>
      <c r="BH3" s="165"/>
      <c r="BI3" s="165"/>
      <c r="BJ3" s="165"/>
      <c r="BK3" s="165"/>
      <c r="BL3" s="165"/>
      <c r="BM3" s="165"/>
      <c r="BP3" s="164" t="s">
        <v>91</v>
      </c>
      <c r="BQ3" s="165"/>
      <c r="BR3" s="165"/>
      <c r="BS3" s="165"/>
      <c r="BT3" s="165"/>
      <c r="BU3" s="165"/>
      <c r="BV3" s="165"/>
      <c r="BW3" s="165"/>
      <c r="BX3" s="165"/>
      <c r="BY3" s="165"/>
      <c r="BZ3" s="10"/>
    </row>
    <row r="4" spans="1:79" s="8" customFormat="1" x14ac:dyDescent="0.25">
      <c r="A4" s="63" t="s">
        <v>168</v>
      </c>
      <c r="B4" s="59"/>
      <c r="C4" s="173" t="s">
        <v>96</v>
      </c>
      <c r="D4" s="174"/>
      <c r="E4" s="175" t="s">
        <v>97</v>
      </c>
      <c r="F4" s="174"/>
      <c r="G4" s="175" t="s">
        <v>98</v>
      </c>
      <c r="H4" s="176"/>
      <c r="I4" s="171" t="s">
        <v>67</v>
      </c>
      <c r="J4" s="172"/>
      <c r="K4" s="169" t="s">
        <v>70</v>
      </c>
      <c r="L4" s="172"/>
      <c r="M4" s="169" t="s">
        <v>71</v>
      </c>
      <c r="N4" s="172"/>
      <c r="O4" s="169" t="s">
        <v>72</v>
      </c>
      <c r="P4" s="170"/>
      <c r="Q4" s="171" t="s">
        <v>73</v>
      </c>
      <c r="R4" s="172"/>
      <c r="S4" s="169" t="s">
        <v>74</v>
      </c>
      <c r="T4" s="172"/>
      <c r="U4" s="169" t="s">
        <v>75</v>
      </c>
      <c r="V4" s="172"/>
      <c r="W4" s="169" t="s">
        <v>76</v>
      </c>
      <c r="X4" s="170"/>
      <c r="Y4" s="171" t="s">
        <v>77</v>
      </c>
      <c r="Z4" s="172"/>
      <c r="AA4" s="169" t="s">
        <v>78</v>
      </c>
      <c r="AB4" s="172"/>
      <c r="AC4" s="169" t="s">
        <v>79</v>
      </c>
      <c r="AD4" s="172"/>
      <c r="AE4" s="169" t="s">
        <v>80</v>
      </c>
      <c r="AF4" s="170"/>
      <c r="AG4" s="171" t="s">
        <v>81</v>
      </c>
      <c r="AH4" s="172"/>
      <c r="AI4" s="169" t="s">
        <v>82</v>
      </c>
      <c r="AJ4" s="172"/>
      <c r="AK4" s="169" t="s">
        <v>83</v>
      </c>
      <c r="AL4" s="172"/>
      <c r="AM4" s="169" t="s">
        <v>84</v>
      </c>
      <c r="AN4" s="172"/>
      <c r="AO4" s="169" t="s">
        <v>85</v>
      </c>
      <c r="AP4" s="170"/>
      <c r="AU4" s="61"/>
      <c r="AW4" s="62"/>
      <c r="AX4" s="61"/>
      <c r="AY4" s="8" t="s">
        <v>89</v>
      </c>
      <c r="AZ4" s="8" t="s">
        <v>89</v>
      </c>
      <c r="BA4" s="61" t="s">
        <v>90</v>
      </c>
      <c r="BC4" s="161" t="s">
        <v>93</v>
      </c>
      <c r="BD4" s="161"/>
      <c r="BE4" s="161" t="s">
        <v>94</v>
      </c>
      <c r="BF4" s="162"/>
      <c r="BG4" s="166" t="s">
        <v>2</v>
      </c>
      <c r="BH4" s="166"/>
      <c r="BI4" s="166" t="s">
        <v>100</v>
      </c>
      <c r="BJ4" s="166"/>
      <c r="BK4" s="166" t="s">
        <v>92</v>
      </c>
      <c r="BL4" s="166"/>
      <c r="BM4" s="60" t="s">
        <v>95</v>
      </c>
      <c r="BN4" s="8" t="s">
        <v>59</v>
      </c>
      <c r="BO4" s="58"/>
      <c r="BP4" s="161" t="s">
        <v>93</v>
      </c>
      <c r="BQ4" s="161"/>
      <c r="BR4" s="161" t="s">
        <v>94</v>
      </c>
      <c r="BS4" s="162"/>
      <c r="BT4" s="166" t="s">
        <v>2</v>
      </c>
      <c r="BU4" s="166"/>
      <c r="BV4" s="166" t="s">
        <v>100</v>
      </c>
      <c r="BW4" s="166"/>
      <c r="BX4" s="166" t="s">
        <v>92</v>
      </c>
      <c r="BY4" s="166"/>
      <c r="BZ4" s="70"/>
    </row>
    <row r="5" spans="1:79" s="2" customFormat="1" ht="22.5" customHeight="1" thickBot="1" x14ac:dyDescent="0.3">
      <c r="A5" s="51" t="s">
        <v>45</v>
      </c>
      <c r="B5" s="5" t="s">
        <v>99</v>
      </c>
      <c r="C5" s="2" t="s">
        <v>68</v>
      </c>
      <c r="D5" s="7" t="s">
        <v>69</v>
      </c>
      <c r="E5" s="2" t="s">
        <v>68</v>
      </c>
      <c r="F5" s="7" t="s">
        <v>69</v>
      </c>
      <c r="G5" s="2" t="s">
        <v>68</v>
      </c>
      <c r="H5" s="4" t="s">
        <v>69</v>
      </c>
      <c r="I5" s="2" t="s">
        <v>68</v>
      </c>
      <c r="J5" s="7" t="s">
        <v>69</v>
      </c>
      <c r="K5" s="2" t="s">
        <v>68</v>
      </c>
      <c r="L5" s="7" t="s">
        <v>69</v>
      </c>
      <c r="M5" s="2" t="s">
        <v>68</v>
      </c>
      <c r="N5" s="7" t="s">
        <v>69</v>
      </c>
      <c r="O5" s="2" t="s">
        <v>68</v>
      </c>
      <c r="P5" s="4" t="s">
        <v>69</v>
      </c>
      <c r="Q5" s="2" t="s">
        <v>68</v>
      </c>
      <c r="R5" s="7" t="s">
        <v>69</v>
      </c>
      <c r="S5" s="2" t="s">
        <v>68</v>
      </c>
      <c r="T5" s="7" t="s">
        <v>69</v>
      </c>
      <c r="U5" s="2" t="s">
        <v>68</v>
      </c>
      <c r="V5" s="7" t="s">
        <v>69</v>
      </c>
      <c r="W5" s="2" t="s">
        <v>68</v>
      </c>
      <c r="X5" s="4" t="s">
        <v>69</v>
      </c>
      <c r="Y5" s="57" t="s">
        <v>68</v>
      </c>
      <c r="Z5" s="7" t="s">
        <v>69</v>
      </c>
      <c r="AA5" s="2" t="s">
        <v>68</v>
      </c>
      <c r="AB5" s="7" t="s">
        <v>69</v>
      </c>
      <c r="AC5" s="2" t="s">
        <v>68</v>
      </c>
      <c r="AD5" s="7" t="s">
        <v>69</v>
      </c>
      <c r="AE5" s="2" t="s">
        <v>68</v>
      </c>
      <c r="AF5" s="4" t="s">
        <v>69</v>
      </c>
      <c r="AG5" s="2" t="s">
        <v>68</v>
      </c>
      <c r="AH5" s="7" t="s">
        <v>69</v>
      </c>
      <c r="AI5" s="2" t="s">
        <v>68</v>
      </c>
      <c r="AJ5" s="7" t="s">
        <v>69</v>
      </c>
      <c r="AK5" s="2" t="s">
        <v>68</v>
      </c>
      <c r="AL5" s="7" t="s">
        <v>69</v>
      </c>
      <c r="AM5" s="2" t="s">
        <v>68</v>
      </c>
      <c r="AN5" s="7" t="s">
        <v>69</v>
      </c>
      <c r="AO5" s="2" t="s">
        <v>68</v>
      </c>
      <c r="AP5" s="4" t="s">
        <v>86</v>
      </c>
      <c r="AQ5" s="2" t="s">
        <v>143</v>
      </c>
      <c r="AR5" s="2" t="s">
        <v>144</v>
      </c>
      <c r="AS5" s="2" t="s">
        <v>145</v>
      </c>
      <c r="AT5" s="2" t="s">
        <v>52</v>
      </c>
      <c r="AU5" s="7" t="s">
        <v>53</v>
      </c>
      <c r="AV5" s="2" t="s">
        <v>54</v>
      </c>
      <c r="AW5" s="4" t="s">
        <v>55</v>
      </c>
      <c r="AX5" s="7"/>
      <c r="AY5" s="2" t="s">
        <v>68</v>
      </c>
      <c r="AZ5" s="2" t="s">
        <v>68</v>
      </c>
      <c r="BA5" s="7" t="s">
        <v>68</v>
      </c>
      <c r="BC5" s="2" t="s">
        <v>68</v>
      </c>
      <c r="BD5" s="7" t="s">
        <v>69</v>
      </c>
      <c r="BE5" s="2" t="s">
        <v>68</v>
      </c>
      <c r="BF5" s="7" t="s">
        <v>69</v>
      </c>
      <c r="BG5" s="2" t="s">
        <v>68</v>
      </c>
      <c r="BH5" s="7" t="s">
        <v>69</v>
      </c>
      <c r="BI5" s="2" t="s">
        <v>68</v>
      </c>
      <c r="BJ5" s="7" t="s">
        <v>69</v>
      </c>
      <c r="BK5" s="2" t="s">
        <v>68</v>
      </c>
      <c r="BL5" s="2" t="s">
        <v>69</v>
      </c>
      <c r="BM5" s="7"/>
      <c r="BO5" s="41"/>
      <c r="BP5" s="2" t="s">
        <v>68</v>
      </c>
      <c r="BQ5" s="7" t="s">
        <v>69</v>
      </c>
      <c r="BR5" s="2" t="s">
        <v>68</v>
      </c>
      <c r="BS5" s="7" t="s">
        <v>69</v>
      </c>
      <c r="BT5" s="2" t="s">
        <v>68</v>
      </c>
      <c r="BU5" s="7" t="s">
        <v>69</v>
      </c>
      <c r="BV5" s="2" t="s">
        <v>68</v>
      </c>
      <c r="BW5" s="7" t="s">
        <v>69</v>
      </c>
      <c r="BX5" s="2" t="s">
        <v>68</v>
      </c>
      <c r="BY5" s="2" t="s">
        <v>69</v>
      </c>
      <c r="BZ5" s="71"/>
    </row>
    <row r="6" spans="1:79" s="1" customFormat="1" ht="18.75" customHeight="1" thickTop="1" x14ac:dyDescent="0.25">
      <c r="A6" s="50" t="s">
        <v>161</v>
      </c>
      <c r="B6" s="83"/>
      <c r="D6" s="23"/>
      <c r="F6" s="23"/>
      <c r="H6" s="22"/>
      <c r="J6" s="23"/>
      <c r="L6" s="23"/>
      <c r="N6" s="23"/>
      <c r="P6" s="22"/>
      <c r="R6" s="23"/>
      <c r="T6" s="23"/>
      <c r="V6" s="23"/>
      <c r="X6" s="22"/>
      <c r="Z6" s="23"/>
      <c r="AB6" s="23"/>
      <c r="AD6" s="23"/>
      <c r="AF6" s="22"/>
      <c r="AH6" s="23"/>
      <c r="AJ6" s="23"/>
      <c r="AL6" s="23"/>
      <c r="AN6" s="23"/>
      <c r="AP6" s="22"/>
      <c r="AU6" s="23"/>
      <c r="AW6" s="22"/>
      <c r="AX6" s="23"/>
      <c r="BA6" s="23"/>
      <c r="BD6" s="23"/>
      <c r="BF6" s="23"/>
      <c r="BH6" s="23"/>
      <c r="BJ6" s="23"/>
      <c r="BM6" s="23"/>
      <c r="BO6" s="23"/>
      <c r="BQ6" s="23"/>
      <c r="BS6" s="23"/>
      <c r="BU6" s="23"/>
      <c r="BW6" s="23"/>
      <c r="BZ6" s="72"/>
    </row>
    <row r="7" spans="1:79" x14ac:dyDescent="0.25">
      <c r="A7" t="s">
        <v>174</v>
      </c>
      <c r="B7" s="5">
        <v>1</v>
      </c>
      <c r="C7">
        <v>4</v>
      </c>
      <c r="D7" s="6">
        <v>5</v>
      </c>
      <c r="E7">
        <v>2</v>
      </c>
      <c r="F7" s="6">
        <v>6</v>
      </c>
      <c r="G7">
        <v>5</v>
      </c>
      <c r="H7" s="3">
        <v>3</v>
      </c>
      <c r="I7">
        <v>3</v>
      </c>
      <c r="J7" s="6">
        <v>5</v>
      </c>
      <c r="K7">
        <v>2</v>
      </c>
      <c r="L7" s="6">
        <v>7</v>
      </c>
      <c r="M7">
        <v>4</v>
      </c>
      <c r="N7" s="6">
        <v>5</v>
      </c>
      <c r="O7">
        <v>4</v>
      </c>
      <c r="P7" s="3">
        <v>5</v>
      </c>
      <c r="Q7">
        <v>1</v>
      </c>
      <c r="R7" s="6">
        <v>7</v>
      </c>
      <c r="S7">
        <v>4</v>
      </c>
      <c r="T7" s="6">
        <v>3</v>
      </c>
      <c r="U7">
        <v>5</v>
      </c>
      <c r="V7" s="6">
        <v>3</v>
      </c>
      <c r="W7">
        <v>5</v>
      </c>
      <c r="X7" s="3">
        <v>4</v>
      </c>
      <c r="Y7">
        <v>3</v>
      </c>
      <c r="Z7" s="6">
        <v>5</v>
      </c>
      <c r="AA7">
        <v>6</v>
      </c>
      <c r="AB7" s="6">
        <v>5</v>
      </c>
      <c r="AC7">
        <v>4</v>
      </c>
      <c r="AD7" s="6">
        <v>8</v>
      </c>
      <c r="AE7">
        <v>5</v>
      </c>
      <c r="AF7" s="3">
        <v>2</v>
      </c>
      <c r="AG7">
        <v>2</v>
      </c>
      <c r="AH7" s="6">
        <v>6</v>
      </c>
      <c r="AI7">
        <v>2</v>
      </c>
      <c r="AJ7" s="6">
        <v>6</v>
      </c>
      <c r="AK7">
        <v>2</v>
      </c>
      <c r="AL7" s="6">
        <v>7</v>
      </c>
      <c r="AM7">
        <v>5</v>
      </c>
      <c r="AN7" s="6">
        <v>6</v>
      </c>
      <c r="AO7">
        <v>2</v>
      </c>
      <c r="AP7" s="3">
        <v>5</v>
      </c>
      <c r="AQ7">
        <v>11</v>
      </c>
      <c r="AR7">
        <v>4</v>
      </c>
      <c r="AS7">
        <v>3</v>
      </c>
      <c r="AT7">
        <v>22</v>
      </c>
      <c r="AU7" s="6">
        <v>1</v>
      </c>
      <c r="AV7">
        <v>44</v>
      </c>
      <c r="AW7" s="3">
        <v>607</v>
      </c>
      <c r="AY7">
        <f t="shared" ref="AY7:AY36" si="0">C7</f>
        <v>4</v>
      </c>
      <c r="AZ7">
        <f t="shared" ref="AZ7:AZ36" si="1">E7</f>
        <v>2</v>
      </c>
      <c r="BA7" s="6">
        <f t="shared" ref="BA7:BA36" si="2">G7</f>
        <v>5</v>
      </c>
      <c r="BC7" s="11">
        <f t="shared" ref="BC7:BC36" si="3">AVERAGE(I7, K7, M7, O7)</f>
        <v>3.25</v>
      </c>
      <c r="BD7" s="12">
        <f t="shared" ref="BD7:BD36" si="4">AVERAGE(J7, L7, N7, P7)</f>
        <v>5.5</v>
      </c>
      <c r="BE7" s="11">
        <f t="shared" ref="BE7:BE36" si="5">AVERAGE(AG7, AI7, AK7, AM7, AO7)</f>
        <v>2.6</v>
      </c>
      <c r="BF7" s="12">
        <f t="shared" ref="BF7:BF36" si="6">AVERAGE(AH7, AJ7, AL7, AN7, AP7)</f>
        <v>6</v>
      </c>
      <c r="BG7" s="11">
        <f t="shared" ref="BG7:BG36" si="7">AVERAGE(Y7, AA7, AC7, AE7)</f>
        <v>4.5</v>
      </c>
      <c r="BH7" s="12">
        <f t="shared" ref="BH7:BH36" si="8">AVERAGE(Z7, AB7, AD7, AF7)</f>
        <v>5</v>
      </c>
      <c r="BI7" s="24">
        <f t="shared" ref="BI7:BI36" si="9">AVERAGE(Q7, S7, U7, W7)</f>
        <v>3.75</v>
      </c>
      <c r="BJ7" s="25">
        <f t="shared" ref="BJ7:BJ36" si="10">AVERAGE(R7, T7, V7, X7)</f>
        <v>4.25</v>
      </c>
      <c r="BK7" s="24">
        <f t="shared" ref="BK7:BK36" si="11">AVERAGE(I7, K7, M7, O7, Y7, AA7, AC7, AE7, AG7, AI7, AK7, AM7, AO7)</f>
        <v>3.3846153846153846</v>
      </c>
      <c r="BL7" s="24">
        <f t="shared" ref="BL7:BL36" si="12">AVERAGE(J7, L7, N7, P7, Z7, AB7, AD7, AF7, AH7, AJ7, AL7, AN7, AP7)</f>
        <v>5.5384615384615383</v>
      </c>
      <c r="BM7" s="25">
        <f t="shared" ref="BM7:BM36" si="13">AVERAGE(BI7, BJ7, BK7, BL7)</f>
        <v>4.2307692307692308</v>
      </c>
      <c r="BP7" s="11">
        <f t="shared" ref="BP7:BP36" si="14">SUM(I7, K7, M7, O7)</f>
        <v>13</v>
      </c>
      <c r="BQ7" s="12">
        <f t="shared" ref="BQ7:BQ36" si="15">SUM(J7, L7, N7, P7)</f>
        <v>22</v>
      </c>
      <c r="BR7" s="11">
        <f t="shared" ref="BR7:BR36" si="16">SUM(AG7, AI7, AK7, AM7, AO7)</f>
        <v>13</v>
      </c>
      <c r="BS7" s="12">
        <f t="shared" ref="BS7:BS36" si="17">SUM(AH7, AJ7, AL7, AN7, AP7)</f>
        <v>30</v>
      </c>
      <c r="BT7" s="11">
        <f t="shared" ref="BT7:BT36" si="18">SUM(Y7, AA7, AC7, AE7)</f>
        <v>18</v>
      </c>
      <c r="BU7" s="12">
        <f t="shared" ref="BU7:BU36" si="19">SUM(Z7, AB7, AD7, AF7)</f>
        <v>20</v>
      </c>
      <c r="BV7" s="11">
        <f t="shared" ref="BV7:BV36" si="20">SUM(Q7, S7, U7, W7)</f>
        <v>15</v>
      </c>
      <c r="BW7" s="12">
        <f t="shared" ref="BW7:BW36" si="21">SUM(R7, T7, V7, X7)</f>
        <v>17</v>
      </c>
      <c r="BX7" s="11">
        <f t="shared" ref="BX7:BX36" si="22">SUM(I7, K7, M7, O7, Y7, AA7, AC7, AE7, AG7, AI7, AK7, AM7, AO7)</f>
        <v>44</v>
      </c>
      <c r="BY7" s="11">
        <f t="shared" ref="BY7:BY36" si="23">SUM(J7, L7, N7, P7, Z7, AB7, AD7, AF7, AH7, AJ7, AL7, AN7, AP7)</f>
        <v>72</v>
      </c>
      <c r="BZ7" s="56"/>
    </row>
    <row r="8" spans="1:79" x14ac:dyDescent="0.25">
      <c r="A8" t="s">
        <v>175</v>
      </c>
      <c r="B8" s="5">
        <v>1</v>
      </c>
      <c r="C8">
        <v>3</v>
      </c>
      <c r="D8" s="6">
        <v>6</v>
      </c>
      <c r="E8">
        <v>2</v>
      </c>
      <c r="F8" s="6">
        <v>6</v>
      </c>
      <c r="G8">
        <v>5</v>
      </c>
      <c r="H8" s="3">
        <v>5</v>
      </c>
      <c r="I8">
        <v>4</v>
      </c>
      <c r="J8" s="6">
        <v>5</v>
      </c>
      <c r="K8">
        <v>1</v>
      </c>
      <c r="L8" s="6">
        <v>6</v>
      </c>
      <c r="M8">
        <v>2</v>
      </c>
      <c r="N8" s="6">
        <v>6</v>
      </c>
      <c r="O8">
        <v>6</v>
      </c>
      <c r="P8" s="3">
        <v>4</v>
      </c>
      <c r="Q8">
        <v>4</v>
      </c>
      <c r="R8" s="6">
        <v>4</v>
      </c>
      <c r="S8">
        <v>5</v>
      </c>
      <c r="T8" s="6">
        <v>5</v>
      </c>
      <c r="U8">
        <v>5</v>
      </c>
      <c r="V8" s="6">
        <v>5</v>
      </c>
      <c r="W8">
        <v>4</v>
      </c>
      <c r="X8" s="3">
        <v>4</v>
      </c>
      <c r="Y8">
        <v>6</v>
      </c>
      <c r="Z8" s="6">
        <v>5</v>
      </c>
      <c r="AA8">
        <v>6</v>
      </c>
      <c r="AB8" s="6">
        <v>3</v>
      </c>
      <c r="AC8">
        <v>6</v>
      </c>
      <c r="AD8" s="6">
        <v>5</v>
      </c>
      <c r="AE8">
        <v>4</v>
      </c>
      <c r="AF8" s="3">
        <v>3</v>
      </c>
      <c r="AG8">
        <v>1</v>
      </c>
      <c r="AH8" s="6">
        <v>9</v>
      </c>
      <c r="AI8">
        <v>1</v>
      </c>
      <c r="AJ8" s="6">
        <v>7</v>
      </c>
      <c r="AK8">
        <v>1</v>
      </c>
      <c r="AL8" s="6">
        <v>8</v>
      </c>
      <c r="AM8">
        <v>5</v>
      </c>
      <c r="AN8" s="6">
        <v>5</v>
      </c>
      <c r="AO8">
        <v>6</v>
      </c>
      <c r="AP8" s="3">
        <v>5</v>
      </c>
      <c r="AQ8">
        <v>11</v>
      </c>
      <c r="AR8">
        <v>3</v>
      </c>
      <c r="AS8">
        <v>5</v>
      </c>
      <c r="AT8">
        <v>35</v>
      </c>
      <c r="AU8" s="6">
        <v>1</v>
      </c>
      <c r="AV8">
        <v>50</v>
      </c>
      <c r="AW8" s="3">
        <v>584</v>
      </c>
      <c r="AY8">
        <f t="shared" si="0"/>
        <v>3</v>
      </c>
      <c r="AZ8">
        <f t="shared" si="1"/>
        <v>2</v>
      </c>
      <c r="BA8" s="6">
        <f t="shared" si="2"/>
        <v>5</v>
      </c>
      <c r="BC8" s="11">
        <f t="shared" si="3"/>
        <v>3.25</v>
      </c>
      <c r="BD8" s="12">
        <f t="shared" si="4"/>
        <v>5.25</v>
      </c>
      <c r="BE8" s="11">
        <f t="shared" si="5"/>
        <v>2.8</v>
      </c>
      <c r="BF8" s="12">
        <f t="shared" si="6"/>
        <v>6.8</v>
      </c>
      <c r="BG8" s="11">
        <f t="shared" si="7"/>
        <v>5.5</v>
      </c>
      <c r="BH8" s="12">
        <f t="shared" si="8"/>
        <v>4</v>
      </c>
      <c r="BI8" s="24">
        <f t="shared" si="9"/>
        <v>4.5</v>
      </c>
      <c r="BJ8" s="25">
        <f t="shared" si="10"/>
        <v>4.5</v>
      </c>
      <c r="BK8" s="24">
        <f t="shared" si="11"/>
        <v>3.7692307692307692</v>
      </c>
      <c r="BL8" s="24">
        <f t="shared" si="12"/>
        <v>5.4615384615384617</v>
      </c>
      <c r="BM8" s="25">
        <f t="shared" si="13"/>
        <v>4.5576923076923084</v>
      </c>
      <c r="BP8" s="11">
        <f t="shared" si="14"/>
        <v>13</v>
      </c>
      <c r="BQ8" s="12">
        <f t="shared" si="15"/>
        <v>21</v>
      </c>
      <c r="BR8" s="11">
        <f t="shared" si="16"/>
        <v>14</v>
      </c>
      <c r="BS8" s="12">
        <f t="shared" si="17"/>
        <v>34</v>
      </c>
      <c r="BT8" s="11">
        <f t="shared" si="18"/>
        <v>22</v>
      </c>
      <c r="BU8" s="12">
        <f t="shared" si="19"/>
        <v>16</v>
      </c>
      <c r="BV8" s="11">
        <f t="shared" si="20"/>
        <v>18</v>
      </c>
      <c r="BW8" s="12">
        <f t="shared" si="21"/>
        <v>18</v>
      </c>
      <c r="BX8" s="11">
        <f t="shared" si="22"/>
        <v>49</v>
      </c>
      <c r="BY8" s="11">
        <f t="shared" si="23"/>
        <v>71</v>
      </c>
      <c r="BZ8" s="56"/>
    </row>
    <row r="9" spans="1:79" x14ac:dyDescent="0.25">
      <c r="A9" t="s">
        <v>176</v>
      </c>
      <c r="B9" s="5">
        <v>1</v>
      </c>
      <c r="C9">
        <v>3</v>
      </c>
      <c r="D9" s="6">
        <v>4</v>
      </c>
      <c r="E9">
        <v>2</v>
      </c>
      <c r="F9" s="6">
        <v>6</v>
      </c>
      <c r="G9">
        <v>4</v>
      </c>
      <c r="H9" s="3">
        <v>3</v>
      </c>
      <c r="I9">
        <v>3</v>
      </c>
      <c r="J9" s="6">
        <v>5</v>
      </c>
      <c r="K9">
        <v>2</v>
      </c>
      <c r="L9" s="6">
        <v>6</v>
      </c>
      <c r="M9">
        <v>3</v>
      </c>
      <c r="N9" s="6">
        <v>5</v>
      </c>
      <c r="O9">
        <v>3</v>
      </c>
      <c r="P9" s="3">
        <v>5</v>
      </c>
      <c r="Q9">
        <v>4</v>
      </c>
      <c r="R9" s="6">
        <v>3</v>
      </c>
      <c r="S9">
        <v>4</v>
      </c>
      <c r="T9" s="6">
        <v>4</v>
      </c>
      <c r="U9">
        <v>4</v>
      </c>
      <c r="V9" s="6">
        <v>2</v>
      </c>
      <c r="W9">
        <v>4</v>
      </c>
      <c r="X9" s="3">
        <v>3</v>
      </c>
      <c r="Y9">
        <v>3</v>
      </c>
      <c r="Z9" s="6">
        <v>6</v>
      </c>
      <c r="AA9">
        <v>5</v>
      </c>
      <c r="AB9" s="6">
        <v>3</v>
      </c>
      <c r="AC9">
        <v>4</v>
      </c>
      <c r="AD9" s="6">
        <v>3</v>
      </c>
      <c r="AE9">
        <v>4</v>
      </c>
      <c r="AF9" s="3">
        <v>2</v>
      </c>
      <c r="AG9">
        <v>4</v>
      </c>
      <c r="AH9" s="6">
        <v>4</v>
      </c>
      <c r="AI9">
        <v>2</v>
      </c>
      <c r="AJ9" s="6">
        <v>7</v>
      </c>
      <c r="AK9">
        <v>2</v>
      </c>
      <c r="AL9" s="6">
        <v>7</v>
      </c>
      <c r="AM9">
        <v>4</v>
      </c>
      <c r="AN9" s="6">
        <v>3</v>
      </c>
      <c r="AO9">
        <v>4</v>
      </c>
      <c r="AP9" s="3">
        <v>3</v>
      </c>
      <c r="AQ9">
        <v>11</v>
      </c>
      <c r="AR9">
        <v>4</v>
      </c>
      <c r="AS9">
        <v>2</v>
      </c>
      <c r="AT9">
        <v>23</v>
      </c>
      <c r="AU9" s="6">
        <v>2</v>
      </c>
      <c r="AV9">
        <v>44</v>
      </c>
      <c r="AW9" s="3">
        <v>630</v>
      </c>
      <c r="AY9">
        <f t="shared" si="0"/>
        <v>3</v>
      </c>
      <c r="AZ9">
        <f t="shared" si="1"/>
        <v>2</v>
      </c>
      <c r="BA9" s="6">
        <f t="shared" si="2"/>
        <v>4</v>
      </c>
      <c r="BC9" s="11">
        <f t="shared" si="3"/>
        <v>2.75</v>
      </c>
      <c r="BD9" s="12">
        <f t="shared" si="4"/>
        <v>5.25</v>
      </c>
      <c r="BE9" s="11">
        <f t="shared" si="5"/>
        <v>3.2</v>
      </c>
      <c r="BF9" s="12">
        <f t="shared" si="6"/>
        <v>4.8</v>
      </c>
      <c r="BG9" s="11">
        <f t="shared" si="7"/>
        <v>4</v>
      </c>
      <c r="BH9" s="12">
        <f t="shared" si="8"/>
        <v>3.5</v>
      </c>
      <c r="BI9" s="24">
        <f t="shared" si="9"/>
        <v>4</v>
      </c>
      <c r="BJ9" s="25">
        <f t="shared" si="10"/>
        <v>3</v>
      </c>
      <c r="BK9" s="24">
        <f t="shared" si="11"/>
        <v>3.3076923076923075</v>
      </c>
      <c r="BL9" s="24">
        <f t="shared" si="12"/>
        <v>4.5384615384615383</v>
      </c>
      <c r="BM9" s="25">
        <f t="shared" si="13"/>
        <v>3.7115384615384612</v>
      </c>
      <c r="BP9" s="11">
        <f t="shared" si="14"/>
        <v>11</v>
      </c>
      <c r="BQ9" s="12">
        <f t="shared" si="15"/>
        <v>21</v>
      </c>
      <c r="BR9" s="11">
        <f t="shared" si="16"/>
        <v>16</v>
      </c>
      <c r="BS9" s="12">
        <f t="shared" si="17"/>
        <v>24</v>
      </c>
      <c r="BT9" s="11">
        <f t="shared" si="18"/>
        <v>16</v>
      </c>
      <c r="BU9" s="12">
        <f t="shared" si="19"/>
        <v>14</v>
      </c>
      <c r="BV9" s="11">
        <f t="shared" si="20"/>
        <v>16</v>
      </c>
      <c r="BW9" s="12">
        <f t="shared" si="21"/>
        <v>12</v>
      </c>
      <c r="BX9" s="11">
        <f t="shared" si="22"/>
        <v>43</v>
      </c>
      <c r="BY9" s="11">
        <f t="shared" si="23"/>
        <v>59</v>
      </c>
      <c r="BZ9" s="56"/>
    </row>
    <row r="10" spans="1:79" x14ac:dyDescent="0.25">
      <c r="A10" t="s">
        <v>177</v>
      </c>
      <c r="B10" s="5">
        <v>1</v>
      </c>
      <c r="C10">
        <v>4</v>
      </c>
      <c r="D10" s="6">
        <v>2</v>
      </c>
      <c r="E10">
        <v>3</v>
      </c>
      <c r="F10" s="6">
        <v>3</v>
      </c>
      <c r="G10">
        <v>4</v>
      </c>
      <c r="H10" s="3">
        <v>2</v>
      </c>
      <c r="I10">
        <v>4</v>
      </c>
      <c r="J10" s="6">
        <v>2</v>
      </c>
      <c r="K10">
        <v>3</v>
      </c>
      <c r="L10" s="6">
        <v>3</v>
      </c>
      <c r="M10">
        <v>5</v>
      </c>
      <c r="N10" s="6">
        <v>2</v>
      </c>
      <c r="O10">
        <v>4</v>
      </c>
      <c r="P10" s="3">
        <v>3</v>
      </c>
      <c r="Q10">
        <v>4</v>
      </c>
      <c r="R10" s="6">
        <v>2</v>
      </c>
      <c r="S10">
        <v>3</v>
      </c>
      <c r="T10" s="6">
        <v>5</v>
      </c>
      <c r="U10">
        <v>5</v>
      </c>
      <c r="V10" s="6">
        <v>2</v>
      </c>
      <c r="W10">
        <v>4</v>
      </c>
      <c r="X10" s="3">
        <v>3</v>
      </c>
      <c r="Y10">
        <v>5</v>
      </c>
      <c r="Z10" s="6">
        <v>3</v>
      </c>
      <c r="AA10">
        <v>4</v>
      </c>
      <c r="AB10" s="6">
        <v>2</v>
      </c>
      <c r="AC10">
        <v>5</v>
      </c>
      <c r="AD10" s="6">
        <v>2</v>
      </c>
      <c r="AE10">
        <v>3</v>
      </c>
      <c r="AF10" s="3">
        <v>4</v>
      </c>
      <c r="AG10">
        <v>3</v>
      </c>
      <c r="AH10" s="6">
        <v>4</v>
      </c>
      <c r="AI10">
        <v>3</v>
      </c>
      <c r="AJ10" s="6">
        <v>4</v>
      </c>
      <c r="AK10">
        <v>2</v>
      </c>
      <c r="AL10" s="6">
        <v>3</v>
      </c>
      <c r="AM10">
        <v>5</v>
      </c>
      <c r="AN10" s="6">
        <v>2</v>
      </c>
      <c r="AO10">
        <v>1</v>
      </c>
      <c r="AP10" s="3">
        <v>7</v>
      </c>
      <c r="AQ10">
        <v>11</v>
      </c>
      <c r="AR10">
        <v>4</v>
      </c>
      <c r="AS10">
        <v>2</v>
      </c>
      <c r="AT10">
        <v>28</v>
      </c>
      <c r="AU10" s="6">
        <v>1</v>
      </c>
      <c r="AV10">
        <v>54</v>
      </c>
      <c r="AW10" s="3">
        <v>492</v>
      </c>
      <c r="AY10">
        <f t="shared" si="0"/>
        <v>4</v>
      </c>
      <c r="AZ10">
        <f t="shared" si="1"/>
        <v>3</v>
      </c>
      <c r="BA10" s="6">
        <f t="shared" si="2"/>
        <v>4</v>
      </c>
      <c r="BC10" s="11">
        <f t="shared" si="3"/>
        <v>4</v>
      </c>
      <c r="BD10" s="12">
        <f t="shared" si="4"/>
        <v>2.5</v>
      </c>
      <c r="BE10" s="11">
        <f t="shared" si="5"/>
        <v>2.8</v>
      </c>
      <c r="BF10" s="12">
        <f t="shared" si="6"/>
        <v>4</v>
      </c>
      <c r="BG10" s="11">
        <f t="shared" si="7"/>
        <v>4.25</v>
      </c>
      <c r="BH10" s="12">
        <f t="shared" si="8"/>
        <v>2.75</v>
      </c>
      <c r="BI10" s="24">
        <f t="shared" si="9"/>
        <v>4</v>
      </c>
      <c r="BJ10" s="25">
        <f t="shared" si="10"/>
        <v>3</v>
      </c>
      <c r="BK10" s="24">
        <f t="shared" si="11"/>
        <v>3.6153846153846154</v>
      </c>
      <c r="BL10" s="24">
        <f t="shared" si="12"/>
        <v>3.1538461538461537</v>
      </c>
      <c r="BM10" s="25">
        <f t="shared" si="13"/>
        <v>3.4423076923076921</v>
      </c>
      <c r="BP10" s="11">
        <f t="shared" si="14"/>
        <v>16</v>
      </c>
      <c r="BQ10" s="12">
        <f t="shared" si="15"/>
        <v>10</v>
      </c>
      <c r="BR10" s="11">
        <f t="shared" si="16"/>
        <v>14</v>
      </c>
      <c r="BS10" s="12">
        <f t="shared" si="17"/>
        <v>20</v>
      </c>
      <c r="BT10" s="11">
        <f t="shared" si="18"/>
        <v>17</v>
      </c>
      <c r="BU10" s="12">
        <f t="shared" si="19"/>
        <v>11</v>
      </c>
      <c r="BV10" s="11">
        <f t="shared" si="20"/>
        <v>16</v>
      </c>
      <c r="BW10" s="12">
        <f t="shared" si="21"/>
        <v>12</v>
      </c>
      <c r="BX10" s="11">
        <f t="shared" si="22"/>
        <v>47</v>
      </c>
      <c r="BY10" s="11">
        <f t="shared" si="23"/>
        <v>41</v>
      </c>
      <c r="BZ10" s="56"/>
      <c r="CA10" t="s">
        <v>167</v>
      </c>
    </row>
    <row r="11" spans="1:79" x14ac:dyDescent="0.25">
      <c r="A11" t="s">
        <v>178</v>
      </c>
      <c r="B11" s="5">
        <v>1</v>
      </c>
      <c r="C11">
        <v>5</v>
      </c>
      <c r="D11" s="6">
        <v>3</v>
      </c>
      <c r="E11">
        <v>3</v>
      </c>
      <c r="F11" s="6">
        <v>7</v>
      </c>
      <c r="G11">
        <v>4</v>
      </c>
      <c r="H11" s="3">
        <v>3</v>
      </c>
      <c r="I11">
        <v>3</v>
      </c>
      <c r="J11" s="6">
        <v>5</v>
      </c>
      <c r="K11">
        <v>5</v>
      </c>
      <c r="L11" s="6">
        <v>4</v>
      </c>
      <c r="M11">
        <v>3</v>
      </c>
      <c r="N11" s="6">
        <v>5</v>
      </c>
      <c r="O11">
        <v>3</v>
      </c>
      <c r="P11" s="3">
        <v>3</v>
      </c>
      <c r="Q11">
        <v>5</v>
      </c>
      <c r="R11" s="6">
        <v>2</v>
      </c>
      <c r="S11">
        <v>5</v>
      </c>
      <c r="T11" s="6">
        <v>1</v>
      </c>
      <c r="U11">
        <v>4</v>
      </c>
      <c r="V11" s="6">
        <v>1</v>
      </c>
      <c r="W11">
        <v>2</v>
      </c>
      <c r="X11" s="3">
        <v>9</v>
      </c>
      <c r="Y11">
        <v>3</v>
      </c>
      <c r="Z11" s="6">
        <v>5</v>
      </c>
      <c r="AA11">
        <v>2</v>
      </c>
      <c r="AB11" s="6">
        <v>6</v>
      </c>
      <c r="AC11">
        <v>5</v>
      </c>
      <c r="AD11" s="6">
        <v>2</v>
      </c>
      <c r="AE11">
        <v>3</v>
      </c>
      <c r="AF11" s="3">
        <v>7</v>
      </c>
      <c r="AG11">
        <v>3</v>
      </c>
      <c r="AH11" s="6">
        <v>4</v>
      </c>
      <c r="AI11">
        <v>1</v>
      </c>
      <c r="AJ11" s="6">
        <v>8</v>
      </c>
      <c r="AK11">
        <v>2</v>
      </c>
      <c r="AL11" s="6">
        <v>7</v>
      </c>
      <c r="AM11">
        <v>5</v>
      </c>
      <c r="AN11" s="6">
        <v>1</v>
      </c>
      <c r="AO11">
        <v>2</v>
      </c>
      <c r="AP11" s="3">
        <v>6</v>
      </c>
      <c r="AQ11">
        <v>11</v>
      </c>
      <c r="AR11">
        <v>4</v>
      </c>
      <c r="AS11">
        <v>6</v>
      </c>
      <c r="AT11">
        <v>35</v>
      </c>
      <c r="AU11" s="6">
        <v>2</v>
      </c>
      <c r="AV11">
        <v>58</v>
      </c>
      <c r="AW11" s="3">
        <v>418</v>
      </c>
      <c r="AY11">
        <f t="shared" si="0"/>
        <v>5</v>
      </c>
      <c r="AZ11">
        <f t="shared" si="1"/>
        <v>3</v>
      </c>
      <c r="BA11" s="6">
        <f t="shared" si="2"/>
        <v>4</v>
      </c>
      <c r="BC11" s="11">
        <f t="shared" si="3"/>
        <v>3.5</v>
      </c>
      <c r="BD11" s="12">
        <f t="shared" si="4"/>
        <v>4.25</v>
      </c>
      <c r="BE11" s="11">
        <f t="shared" si="5"/>
        <v>2.6</v>
      </c>
      <c r="BF11" s="12">
        <f t="shared" si="6"/>
        <v>5.2</v>
      </c>
      <c r="BG11" s="11">
        <f t="shared" si="7"/>
        <v>3.25</v>
      </c>
      <c r="BH11" s="12">
        <f t="shared" si="8"/>
        <v>5</v>
      </c>
      <c r="BI11" s="24">
        <f t="shared" si="9"/>
        <v>4</v>
      </c>
      <c r="BJ11" s="25">
        <f t="shared" si="10"/>
        <v>3.25</v>
      </c>
      <c r="BK11" s="24">
        <f t="shared" si="11"/>
        <v>3.0769230769230771</v>
      </c>
      <c r="BL11" s="24">
        <f t="shared" si="12"/>
        <v>4.8461538461538458</v>
      </c>
      <c r="BM11" s="25">
        <f t="shared" si="13"/>
        <v>3.7932692307692308</v>
      </c>
      <c r="BP11" s="11">
        <f t="shared" si="14"/>
        <v>14</v>
      </c>
      <c r="BQ11" s="12">
        <f t="shared" si="15"/>
        <v>17</v>
      </c>
      <c r="BR11" s="11">
        <f t="shared" si="16"/>
        <v>13</v>
      </c>
      <c r="BS11" s="12">
        <f t="shared" si="17"/>
        <v>26</v>
      </c>
      <c r="BT11" s="11">
        <f t="shared" si="18"/>
        <v>13</v>
      </c>
      <c r="BU11" s="12">
        <f t="shared" si="19"/>
        <v>20</v>
      </c>
      <c r="BV11" s="11">
        <f t="shared" si="20"/>
        <v>16</v>
      </c>
      <c r="BW11" s="12">
        <f t="shared" si="21"/>
        <v>13</v>
      </c>
      <c r="BX11" s="11">
        <f t="shared" si="22"/>
        <v>40</v>
      </c>
      <c r="BY11" s="11">
        <f t="shared" si="23"/>
        <v>63</v>
      </c>
      <c r="BZ11" s="56"/>
    </row>
    <row r="12" spans="1:79" x14ac:dyDescent="0.25">
      <c r="A12" t="s">
        <v>180</v>
      </c>
      <c r="B12" s="5">
        <v>1</v>
      </c>
      <c r="C12">
        <v>3</v>
      </c>
      <c r="D12" s="6">
        <v>3</v>
      </c>
      <c r="E12">
        <v>1</v>
      </c>
      <c r="F12" s="6">
        <v>2</v>
      </c>
      <c r="G12">
        <v>4</v>
      </c>
      <c r="H12" s="3">
        <v>1</v>
      </c>
      <c r="I12">
        <v>1</v>
      </c>
      <c r="J12" s="6">
        <v>4</v>
      </c>
      <c r="K12">
        <v>2</v>
      </c>
      <c r="L12" s="6">
        <v>7</v>
      </c>
      <c r="M12">
        <v>5</v>
      </c>
      <c r="N12" s="6">
        <v>5</v>
      </c>
      <c r="O12">
        <v>5</v>
      </c>
      <c r="P12" s="3">
        <v>4</v>
      </c>
      <c r="Q12">
        <v>3</v>
      </c>
      <c r="R12" s="6">
        <v>3</v>
      </c>
      <c r="S12">
        <v>4</v>
      </c>
      <c r="T12" s="6">
        <v>5</v>
      </c>
      <c r="U12">
        <v>1</v>
      </c>
      <c r="V12" s="6">
        <v>9</v>
      </c>
      <c r="W12">
        <v>5</v>
      </c>
      <c r="X12" s="3">
        <v>1</v>
      </c>
      <c r="Y12">
        <v>5</v>
      </c>
      <c r="Z12" s="6">
        <v>1</v>
      </c>
      <c r="AA12">
        <v>2</v>
      </c>
      <c r="AB12" s="6">
        <v>1</v>
      </c>
      <c r="AC12">
        <v>5</v>
      </c>
      <c r="AD12" s="6">
        <v>1</v>
      </c>
      <c r="AE12">
        <v>4</v>
      </c>
      <c r="AF12" s="3">
        <v>3</v>
      </c>
      <c r="AG12">
        <v>5</v>
      </c>
      <c r="AH12" s="6">
        <v>3</v>
      </c>
      <c r="AI12">
        <v>3</v>
      </c>
      <c r="AJ12" s="6">
        <v>5</v>
      </c>
      <c r="AK12">
        <v>5</v>
      </c>
      <c r="AL12" s="6">
        <v>7</v>
      </c>
      <c r="AM12">
        <v>5</v>
      </c>
      <c r="AN12" s="6">
        <v>3</v>
      </c>
      <c r="AO12">
        <v>2</v>
      </c>
      <c r="AP12" s="3">
        <v>3</v>
      </c>
      <c r="AQ12">
        <v>11</v>
      </c>
      <c r="AR12">
        <v>4</v>
      </c>
      <c r="AS12">
        <v>3</v>
      </c>
      <c r="AT12">
        <v>26</v>
      </c>
      <c r="AU12" s="6">
        <v>1</v>
      </c>
      <c r="AV12">
        <v>70</v>
      </c>
      <c r="AW12" s="3">
        <v>248</v>
      </c>
      <c r="AY12">
        <f t="shared" si="0"/>
        <v>3</v>
      </c>
      <c r="AZ12">
        <f t="shared" si="1"/>
        <v>1</v>
      </c>
      <c r="BA12" s="6">
        <f t="shared" si="2"/>
        <v>4</v>
      </c>
      <c r="BC12" s="11">
        <f t="shared" si="3"/>
        <v>3.25</v>
      </c>
      <c r="BD12" s="12">
        <f t="shared" si="4"/>
        <v>5</v>
      </c>
      <c r="BE12" s="11">
        <f t="shared" si="5"/>
        <v>4</v>
      </c>
      <c r="BF12" s="12">
        <f t="shared" si="6"/>
        <v>4.2</v>
      </c>
      <c r="BG12" s="11">
        <f t="shared" si="7"/>
        <v>4</v>
      </c>
      <c r="BH12" s="12">
        <f t="shared" si="8"/>
        <v>1.5</v>
      </c>
      <c r="BI12" s="24">
        <f t="shared" si="9"/>
        <v>3.25</v>
      </c>
      <c r="BJ12" s="25">
        <f t="shared" si="10"/>
        <v>4.5</v>
      </c>
      <c r="BK12" s="24">
        <f t="shared" si="11"/>
        <v>3.7692307692307692</v>
      </c>
      <c r="BL12" s="24">
        <f t="shared" si="12"/>
        <v>3.6153846153846154</v>
      </c>
      <c r="BM12" s="25">
        <f t="shared" si="13"/>
        <v>3.7836538461538463</v>
      </c>
      <c r="BP12" s="11">
        <f t="shared" si="14"/>
        <v>13</v>
      </c>
      <c r="BQ12" s="12">
        <f t="shared" si="15"/>
        <v>20</v>
      </c>
      <c r="BR12" s="11">
        <f t="shared" si="16"/>
        <v>20</v>
      </c>
      <c r="BS12" s="12">
        <f t="shared" si="17"/>
        <v>21</v>
      </c>
      <c r="BT12" s="11">
        <f t="shared" si="18"/>
        <v>16</v>
      </c>
      <c r="BU12" s="12">
        <f t="shared" si="19"/>
        <v>6</v>
      </c>
      <c r="BV12" s="11">
        <f t="shared" si="20"/>
        <v>13</v>
      </c>
      <c r="BW12" s="12">
        <f t="shared" si="21"/>
        <v>18</v>
      </c>
      <c r="BX12" s="11">
        <f t="shared" si="22"/>
        <v>49</v>
      </c>
      <c r="BY12" s="11">
        <f t="shared" si="23"/>
        <v>47</v>
      </c>
      <c r="BZ12" s="56"/>
    </row>
    <row r="13" spans="1:79" x14ac:dyDescent="0.25">
      <c r="A13" t="s">
        <v>181</v>
      </c>
      <c r="B13" s="5">
        <v>1</v>
      </c>
      <c r="C13">
        <v>5</v>
      </c>
      <c r="D13" s="6">
        <v>5</v>
      </c>
      <c r="E13">
        <v>6</v>
      </c>
      <c r="F13" s="6">
        <v>7</v>
      </c>
      <c r="G13">
        <v>5</v>
      </c>
      <c r="H13" s="3">
        <v>5</v>
      </c>
      <c r="I13">
        <v>1</v>
      </c>
      <c r="J13" s="6">
        <v>7</v>
      </c>
      <c r="K13">
        <v>1</v>
      </c>
      <c r="L13" s="6">
        <v>8</v>
      </c>
      <c r="M13">
        <v>2</v>
      </c>
      <c r="N13" s="6">
        <v>6</v>
      </c>
      <c r="O13">
        <v>3</v>
      </c>
      <c r="P13" s="3">
        <v>5</v>
      </c>
      <c r="Q13">
        <v>4</v>
      </c>
      <c r="R13" s="6">
        <v>3</v>
      </c>
      <c r="S13">
        <v>5</v>
      </c>
      <c r="T13" s="6">
        <v>4</v>
      </c>
      <c r="U13">
        <v>5</v>
      </c>
      <c r="V13" s="6">
        <v>4</v>
      </c>
      <c r="W13">
        <v>1</v>
      </c>
      <c r="X13" s="3">
        <v>7</v>
      </c>
      <c r="Y13">
        <v>6</v>
      </c>
      <c r="Z13" s="6">
        <v>7</v>
      </c>
      <c r="AA13">
        <v>6</v>
      </c>
      <c r="AB13" s="6">
        <v>5</v>
      </c>
      <c r="AC13">
        <v>6</v>
      </c>
      <c r="AD13" s="6">
        <v>6</v>
      </c>
      <c r="AE13">
        <v>1</v>
      </c>
      <c r="AF13" s="3">
        <v>6</v>
      </c>
      <c r="AG13">
        <v>6</v>
      </c>
      <c r="AH13" s="6">
        <v>7</v>
      </c>
      <c r="AI13">
        <v>1</v>
      </c>
      <c r="AJ13" s="6">
        <v>7</v>
      </c>
      <c r="AK13">
        <v>6</v>
      </c>
      <c r="AL13" s="6">
        <v>6</v>
      </c>
      <c r="AM13">
        <v>5</v>
      </c>
      <c r="AN13" s="6">
        <v>3</v>
      </c>
      <c r="AO13">
        <v>6</v>
      </c>
      <c r="AP13" s="3">
        <v>7</v>
      </c>
      <c r="AQ13">
        <v>11</v>
      </c>
      <c r="AR13">
        <v>4</v>
      </c>
      <c r="AS13">
        <v>1</v>
      </c>
      <c r="AT13">
        <v>26</v>
      </c>
      <c r="AU13" s="6">
        <v>2</v>
      </c>
      <c r="AV13">
        <v>68</v>
      </c>
      <c r="AW13" s="3">
        <v>528</v>
      </c>
      <c r="AY13">
        <f t="shared" si="0"/>
        <v>5</v>
      </c>
      <c r="AZ13">
        <f t="shared" si="1"/>
        <v>6</v>
      </c>
      <c r="BA13" s="6">
        <f t="shared" si="2"/>
        <v>5</v>
      </c>
      <c r="BC13" s="11">
        <f t="shared" si="3"/>
        <v>1.75</v>
      </c>
      <c r="BD13" s="12">
        <f t="shared" si="4"/>
        <v>6.5</v>
      </c>
      <c r="BE13" s="11">
        <f t="shared" si="5"/>
        <v>4.8</v>
      </c>
      <c r="BF13" s="12">
        <f t="shared" si="6"/>
        <v>6</v>
      </c>
      <c r="BG13" s="11">
        <f t="shared" si="7"/>
        <v>4.75</v>
      </c>
      <c r="BH13" s="12">
        <f t="shared" si="8"/>
        <v>6</v>
      </c>
      <c r="BI13" s="24">
        <f t="shared" si="9"/>
        <v>3.75</v>
      </c>
      <c r="BJ13" s="25">
        <f t="shared" si="10"/>
        <v>4.5</v>
      </c>
      <c r="BK13" s="24">
        <f t="shared" si="11"/>
        <v>3.8461538461538463</v>
      </c>
      <c r="BL13" s="24">
        <f t="shared" si="12"/>
        <v>6.1538461538461542</v>
      </c>
      <c r="BM13" s="25">
        <f t="shared" si="13"/>
        <v>4.5625</v>
      </c>
      <c r="BP13" s="11">
        <f t="shared" si="14"/>
        <v>7</v>
      </c>
      <c r="BQ13" s="12">
        <f t="shared" si="15"/>
        <v>26</v>
      </c>
      <c r="BR13" s="11">
        <f t="shared" si="16"/>
        <v>24</v>
      </c>
      <c r="BS13" s="12">
        <f t="shared" si="17"/>
        <v>30</v>
      </c>
      <c r="BT13" s="11">
        <f t="shared" si="18"/>
        <v>19</v>
      </c>
      <c r="BU13" s="12">
        <f t="shared" si="19"/>
        <v>24</v>
      </c>
      <c r="BV13" s="11">
        <f t="shared" si="20"/>
        <v>15</v>
      </c>
      <c r="BW13" s="12">
        <f t="shared" si="21"/>
        <v>18</v>
      </c>
      <c r="BX13" s="11">
        <f t="shared" si="22"/>
        <v>50</v>
      </c>
      <c r="BY13" s="11">
        <f t="shared" si="23"/>
        <v>80</v>
      </c>
      <c r="BZ13" s="56"/>
    </row>
    <row r="14" spans="1:79" x14ac:dyDescent="0.25">
      <c r="A14" t="s">
        <v>182</v>
      </c>
      <c r="B14" s="5">
        <v>1</v>
      </c>
      <c r="C14">
        <v>3</v>
      </c>
      <c r="D14" s="6">
        <v>3</v>
      </c>
      <c r="E14">
        <v>1</v>
      </c>
      <c r="F14" s="6">
        <v>8</v>
      </c>
      <c r="G14">
        <v>3</v>
      </c>
      <c r="H14" s="3">
        <v>2</v>
      </c>
      <c r="I14">
        <v>4</v>
      </c>
      <c r="J14" s="6">
        <v>5</v>
      </c>
      <c r="K14">
        <v>1</v>
      </c>
      <c r="L14" s="6">
        <v>7</v>
      </c>
      <c r="M14">
        <v>2</v>
      </c>
      <c r="N14" s="6">
        <v>8</v>
      </c>
      <c r="O14">
        <v>5</v>
      </c>
      <c r="P14" s="3">
        <v>2</v>
      </c>
      <c r="Q14">
        <v>5</v>
      </c>
      <c r="R14" s="6">
        <v>1</v>
      </c>
      <c r="S14">
        <v>5</v>
      </c>
      <c r="T14" s="6">
        <v>2</v>
      </c>
      <c r="U14">
        <v>5</v>
      </c>
      <c r="V14" s="6">
        <v>2</v>
      </c>
      <c r="W14">
        <v>5</v>
      </c>
      <c r="X14" s="3">
        <v>2</v>
      </c>
      <c r="Y14">
        <v>4</v>
      </c>
      <c r="Z14" s="6">
        <v>3</v>
      </c>
      <c r="AA14">
        <v>5</v>
      </c>
      <c r="AB14" s="6">
        <v>1</v>
      </c>
      <c r="AC14">
        <v>3</v>
      </c>
      <c r="AD14" s="6">
        <v>4</v>
      </c>
      <c r="AE14">
        <v>5</v>
      </c>
      <c r="AF14" s="3">
        <v>2</v>
      </c>
      <c r="AG14">
        <v>3</v>
      </c>
      <c r="AH14" s="6">
        <v>7</v>
      </c>
      <c r="AI14">
        <v>6</v>
      </c>
      <c r="AJ14" s="6">
        <v>9</v>
      </c>
      <c r="AK14">
        <v>1</v>
      </c>
      <c r="AL14" s="6">
        <v>9</v>
      </c>
      <c r="AM14">
        <v>3</v>
      </c>
      <c r="AN14" s="6">
        <v>7</v>
      </c>
      <c r="AO14">
        <v>6</v>
      </c>
      <c r="AP14" s="3">
        <v>9</v>
      </c>
      <c r="AQ14">
        <v>11</v>
      </c>
      <c r="AR14">
        <v>4</v>
      </c>
      <c r="AS14">
        <v>1</v>
      </c>
      <c r="AT14">
        <v>28</v>
      </c>
      <c r="AU14" s="6">
        <v>2</v>
      </c>
      <c r="AV14">
        <v>71</v>
      </c>
      <c r="AW14" s="3">
        <v>441</v>
      </c>
      <c r="AY14">
        <f t="shared" si="0"/>
        <v>3</v>
      </c>
      <c r="AZ14">
        <f t="shared" si="1"/>
        <v>1</v>
      </c>
      <c r="BA14" s="6">
        <f t="shared" si="2"/>
        <v>3</v>
      </c>
      <c r="BC14" s="11">
        <f t="shared" si="3"/>
        <v>3</v>
      </c>
      <c r="BD14" s="12">
        <f t="shared" si="4"/>
        <v>5.5</v>
      </c>
      <c r="BE14" s="11">
        <f t="shared" si="5"/>
        <v>3.8</v>
      </c>
      <c r="BF14" s="12">
        <f t="shared" si="6"/>
        <v>8.1999999999999993</v>
      </c>
      <c r="BG14" s="11">
        <f t="shared" si="7"/>
        <v>4.25</v>
      </c>
      <c r="BH14" s="12">
        <f t="shared" si="8"/>
        <v>2.5</v>
      </c>
      <c r="BI14" s="24">
        <f t="shared" si="9"/>
        <v>5</v>
      </c>
      <c r="BJ14" s="25">
        <f t="shared" si="10"/>
        <v>1.75</v>
      </c>
      <c r="BK14" s="24">
        <f t="shared" si="11"/>
        <v>3.6923076923076925</v>
      </c>
      <c r="BL14" s="24">
        <f t="shared" si="12"/>
        <v>5.615384615384615</v>
      </c>
      <c r="BM14" s="25">
        <f t="shared" si="13"/>
        <v>4.0144230769230766</v>
      </c>
      <c r="BP14" s="11">
        <f t="shared" si="14"/>
        <v>12</v>
      </c>
      <c r="BQ14" s="12">
        <f t="shared" si="15"/>
        <v>22</v>
      </c>
      <c r="BR14" s="11">
        <f t="shared" si="16"/>
        <v>19</v>
      </c>
      <c r="BS14" s="12">
        <f t="shared" si="17"/>
        <v>41</v>
      </c>
      <c r="BT14" s="11">
        <f t="shared" si="18"/>
        <v>17</v>
      </c>
      <c r="BU14" s="12">
        <f t="shared" si="19"/>
        <v>10</v>
      </c>
      <c r="BV14" s="11">
        <f t="shared" si="20"/>
        <v>20</v>
      </c>
      <c r="BW14" s="12">
        <f t="shared" si="21"/>
        <v>7</v>
      </c>
      <c r="BX14" s="11">
        <f t="shared" si="22"/>
        <v>48</v>
      </c>
      <c r="BY14" s="11">
        <f t="shared" si="23"/>
        <v>73</v>
      </c>
      <c r="BZ14" s="56"/>
    </row>
    <row r="15" spans="1:79" x14ac:dyDescent="0.25">
      <c r="A15" t="s">
        <v>183</v>
      </c>
      <c r="B15" s="5">
        <v>1</v>
      </c>
      <c r="C15">
        <v>4</v>
      </c>
      <c r="D15" s="6">
        <v>4</v>
      </c>
      <c r="E15">
        <v>3</v>
      </c>
      <c r="F15" s="6">
        <v>4</v>
      </c>
      <c r="G15">
        <v>4</v>
      </c>
      <c r="H15" s="3">
        <v>2</v>
      </c>
      <c r="I15">
        <v>4</v>
      </c>
      <c r="J15" s="6">
        <v>2</v>
      </c>
      <c r="K15">
        <v>4</v>
      </c>
      <c r="L15" s="6">
        <v>2</v>
      </c>
      <c r="M15">
        <v>4</v>
      </c>
      <c r="N15" s="6">
        <v>4</v>
      </c>
      <c r="O15">
        <v>4</v>
      </c>
      <c r="P15" s="3">
        <v>3</v>
      </c>
      <c r="Q15">
        <v>4</v>
      </c>
      <c r="R15" s="6">
        <v>4</v>
      </c>
      <c r="S15">
        <v>6</v>
      </c>
      <c r="T15" s="6">
        <v>5</v>
      </c>
      <c r="U15">
        <v>6</v>
      </c>
      <c r="V15" s="6">
        <v>5</v>
      </c>
      <c r="W15">
        <v>4</v>
      </c>
      <c r="X15" s="3">
        <v>3</v>
      </c>
      <c r="Y15">
        <v>4</v>
      </c>
      <c r="Z15" s="6">
        <v>4</v>
      </c>
      <c r="AA15">
        <v>4</v>
      </c>
      <c r="AB15" s="6">
        <v>4</v>
      </c>
      <c r="AC15">
        <v>4</v>
      </c>
      <c r="AD15" s="6">
        <v>5</v>
      </c>
      <c r="AE15">
        <v>4</v>
      </c>
      <c r="AF15" s="3">
        <v>2</v>
      </c>
      <c r="AG15">
        <v>4</v>
      </c>
      <c r="AH15" s="6">
        <v>4</v>
      </c>
      <c r="AI15">
        <v>6</v>
      </c>
      <c r="AJ15" s="6">
        <v>5</v>
      </c>
      <c r="AK15">
        <v>3</v>
      </c>
      <c r="AL15" s="6">
        <v>4</v>
      </c>
      <c r="AM15">
        <v>4</v>
      </c>
      <c r="AN15" s="6">
        <v>4</v>
      </c>
      <c r="AO15">
        <v>4</v>
      </c>
      <c r="AP15" s="3">
        <v>4</v>
      </c>
      <c r="AQ15">
        <v>11</v>
      </c>
      <c r="AR15">
        <v>3</v>
      </c>
      <c r="AS15">
        <v>8</v>
      </c>
      <c r="AT15">
        <v>22</v>
      </c>
      <c r="AU15" s="6">
        <v>2</v>
      </c>
      <c r="AV15">
        <v>69</v>
      </c>
      <c r="AW15" s="3">
        <v>283</v>
      </c>
      <c r="AY15">
        <f t="shared" si="0"/>
        <v>4</v>
      </c>
      <c r="AZ15">
        <f t="shared" si="1"/>
        <v>3</v>
      </c>
      <c r="BA15" s="6">
        <f t="shared" si="2"/>
        <v>4</v>
      </c>
      <c r="BC15" s="11">
        <f t="shared" si="3"/>
        <v>4</v>
      </c>
      <c r="BD15" s="12">
        <f t="shared" si="4"/>
        <v>2.75</v>
      </c>
      <c r="BE15" s="11">
        <f t="shared" si="5"/>
        <v>4.2</v>
      </c>
      <c r="BF15" s="12">
        <f t="shared" si="6"/>
        <v>4.2</v>
      </c>
      <c r="BG15" s="11">
        <f t="shared" si="7"/>
        <v>4</v>
      </c>
      <c r="BH15" s="12">
        <f t="shared" si="8"/>
        <v>3.75</v>
      </c>
      <c r="BI15" s="24">
        <f t="shared" si="9"/>
        <v>5</v>
      </c>
      <c r="BJ15" s="25">
        <f t="shared" si="10"/>
        <v>4.25</v>
      </c>
      <c r="BK15" s="24">
        <f t="shared" si="11"/>
        <v>4.0769230769230766</v>
      </c>
      <c r="BL15" s="24">
        <f t="shared" si="12"/>
        <v>3.6153846153846154</v>
      </c>
      <c r="BM15" s="25">
        <f t="shared" si="13"/>
        <v>4.2355769230769234</v>
      </c>
      <c r="BP15" s="11">
        <f t="shared" si="14"/>
        <v>16</v>
      </c>
      <c r="BQ15" s="12">
        <f t="shared" si="15"/>
        <v>11</v>
      </c>
      <c r="BR15" s="11">
        <f t="shared" si="16"/>
        <v>21</v>
      </c>
      <c r="BS15" s="12">
        <f t="shared" si="17"/>
        <v>21</v>
      </c>
      <c r="BT15" s="11">
        <f t="shared" si="18"/>
        <v>16</v>
      </c>
      <c r="BU15" s="12">
        <f t="shared" si="19"/>
        <v>15</v>
      </c>
      <c r="BV15" s="11">
        <f t="shared" si="20"/>
        <v>20</v>
      </c>
      <c r="BW15" s="12">
        <f t="shared" si="21"/>
        <v>17</v>
      </c>
      <c r="BX15" s="11">
        <f t="shared" si="22"/>
        <v>53</v>
      </c>
      <c r="BY15" s="11">
        <f t="shared" si="23"/>
        <v>47</v>
      </c>
      <c r="BZ15" s="56"/>
    </row>
    <row r="16" spans="1:79" x14ac:dyDescent="0.25">
      <c r="A16" t="s">
        <v>194</v>
      </c>
      <c r="B16" s="5">
        <v>1</v>
      </c>
      <c r="C16">
        <v>5</v>
      </c>
      <c r="D16" s="6">
        <v>4</v>
      </c>
      <c r="E16">
        <v>3</v>
      </c>
      <c r="F16" s="6">
        <v>4</v>
      </c>
      <c r="G16">
        <v>4</v>
      </c>
      <c r="H16" s="3">
        <v>3</v>
      </c>
      <c r="I16">
        <v>3</v>
      </c>
      <c r="J16" s="6">
        <v>4</v>
      </c>
      <c r="K16">
        <v>3</v>
      </c>
      <c r="L16" s="6">
        <v>4</v>
      </c>
      <c r="M16">
        <v>4</v>
      </c>
      <c r="N16" s="6">
        <v>4</v>
      </c>
      <c r="O16">
        <v>3</v>
      </c>
      <c r="P16" s="3">
        <v>4</v>
      </c>
      <c r="Q16">
        <v>3</v>
      </c>
      <c r="R16" s="6">
        <v>4</v>
      </c>
      <c r="S16">
        <v>4</v>
      </c>
      <c r="T16" s="6">
        <v>4</v>
      </c>
      <c r="U16">
        <v>4</v>
      </c>
      <c r="V16" s="6">
        <v>4</v>
      </c>
      <c r="W16">
        <v>4</v>
      </c>
      <c r="X16" s="3">
        <v>4</v>
      </c>
      <c r="Y16">
        <v>3</v>
      </c>
      <c r="Z16" s="6">
        <v>4</v>
      </c>
      <c r="AA16">
        <v>3</v>
      </c>
      <c r="AB16" s="6">
        <v>4</v>
      </c>
      <c r="AC16">
        <v>3</v>
      </c>
      <c r="AD16" s="6">
        <v>4</v>
      </c>
      <c r="AE16">
        <v>3</v>
      </c>
      <c r="AF16" s="3">
        <v>4</v>
      </c>
      <c r="AG16">
        <v>3</v>
      </c>
      <c r="AH16" s="6">
        <v>4</v>
      </c>
      <c r="AI16">
        <v>2</v>
      </c>
      <c r="AJ16" s="6">
        <v>4</v>
      </c>
      <c r="AK16">
        <v>3</v>
      </c>
      <c r="AL16" s="6">
        <v>4</v>
      </c>
      <c r="AM16">
        <v>4</v>
      </c>
      <c r="AN16" s="6">
        <v>4</v>
      </c>
      <c r="AO16">
        <v>6</v>
      </c>
      <c r="AP16" s="3">
        <v>4</v>
      </c>
      <c r="AQ16">
        <v>11</v>
      </c>
      <c r="AR16">
        <v>4</v>
      </c>
      <c r="AS16">
        <v>3</v>
      </c>
      <c r="AT16">
        <v>35</v>
      </c>
      <c r="AU16" s="6">
        <v>2</v>
      </c>
      <c r="AV16">
        <v>121</v>
      </c>
      <c r="AW16" s="3">
        <v>433</v>
      </c>
      <c r="AY16">
        <f t="shared" si="0"/>
        <v>5</v>
      </c>
      <c r="AZ16">
        <f t="shared" si="1"/>
        <v>3</v>
      </c>
      <c r="BA16" s="6">
        <f t="shared" si="2"/>
        <v>4</v>
      </c>
      <c r="BC16" s="11">
        <f t="shared" si="3"/>
        <v>3.25</v>
      </c>
      <c r="BD16" s="12">
        <f t="shared" si="4"/>
        <v>4</v>
      </c>
      <c r="BE16" s="11">
        <f t="shared" si="5"/>
        <v>3.6</v>
      </c>
      <c r="BF16" s="12">
        <f t="shared" si="6"/>
        <v>4</v>
      </c>
      <c r="BG16" s="11">
        <f t="shared" si="7"/>
        <v>3</v>
      </c>
      <c r="BH16" s="12">
        <f t="shared" si="8"/>
        <v>4</v>
      </c>
      <c r="BI16" s="24">
        <f t="shared" si="9"/>
        <v>3.75</v>
      </c>
      <c r="BJ16" s="25">
        <f t="shared" si="10"/>
        <v>4</v>
      </c>
      <c r="BK16" s="24">
        <f t="shared" si="11"/>
        <v>3.3076923076923075</v>
      </c>
      <c r="BL16" s="24">
        <f t="shared" si="12"/>
        <v>4</v>
      </c>
      <c r="BM16" s="25">
        <f t="shared" si="13"/>
        <v>3.7644230769230766</v>
      </c>
      <c r="BP16" s="11">
        <f t="shared" si="14"/>
        <v>13</v>
      </c>
      <c r="BQ16" s="12">
        <f t="shared" si="15"/>
        <v>16</v>
      </c>
      <c r="BR16" s="11">
        <f t="shared" si="16"/>
        <v>18</v>
      </c>
      <c r="BS16" s="12">
        <f t="shared" si="17"/>
        <v>20</v>
      </c>
      <c r="BT16" s="11">
        <f t="shared" si="18"/>
        <v>12</v>
      </c>
      <c r="BU16" s="12">
        <f t="shared" si="19"/>
        <v>16</v>
      </c>
      <c r="BV16" s="11">
        <f t="shared" si="20"/>
        <v>15</v>
      </c>
      <c r="BW16" s="12">
        <f t="shared" si="21"/>
        <v>16</v>
      </c>
      <c r="BX16" s="11">
        <f t="shared" si="22"/>
        <v>43</v>
      </c>
      <c r="BY16" s="11">
        <f t="shared" si="23"/>
        <v>52</v>
      </c>
      <c r="BZ16" s="56"/>
    </row>
    <row r="17" spans="1:78" x14ac:dyDescent="0.25">
      <c r="A17" t="s">
        <v>199</v>
      </c>
      <c r="B17" s="5">
        <v>1</v>
      </c>
      <c r="C17">
        <v>4</v>
      </c>
      <c r="D17" s="6">
        <v>4</v>
      </c>
      <c r="E17">
        <v>3</v>
      </c>
      <c r="F17" s="6">
        <v>4</v>
      </c>
      <c r="G17">
        <v>4</v>
      </c>
      <c r="H17" s="3">
        <v>3</v>
      </c>
      <c r="I17">
        <v>3</v>
      </c>
      <c r="J17" s="6">
        <v>7</v>
      </c>
      <c r="K17">
        <v>3</v>
      </c>
      <c r="L17" s="6">
        <v>8</v>
      </c>
      <c r="M17">
        <v>3</v>
      </c>
      <c r="N17" s="6">
        <v>4</v>
      </c>
      <c r="O17">
        <v>3</v>
      </c>
      <c r="P17" s="3">
        <v>6</v>
      </c>
      <c r="Q17">
        <v>4</v>
      </c>
      <c r="R17" s="6">
        <v>2</v>
      </c>
      <c r="S17">
        <v>4</v>
      </c>
      <c r="T17" s="6">
        <v>3</v>
      </c>
      <c r="U17">
        <v>2</v>
      </c>
      <c r="V17" s="6">
        <v>5</v>
      </c>
      <c r="W17">
        <v>3</v>
      </c>
      <c r="X17" s="3">
        <v>8</v>
      </c>
      <c r="Y17">
        <v>3</v>
      </c>
      <c r="Z17" s="6">
        <v>6</v>
      </c>
      <c r="AA17">
        <v>4</v>
      </c>
      <c r="AB17" s="6">
        <v>5</v>
      </c>
      <c r="AC17">
        <v>4</v>
      </c>
      <c r="AD17" s="6">
        <v>4</v>
      </c>
      <c r="AE17">
        <v>3</v>
      </c>
      <c r="AF17" s="3">
        <v>4</v>
      </c>
      <c r="AG17">
        <v>4</v>
      </c>
      <c r="AH17" s="6">
        <v>4</v>
      </c>
      <c r="AI17">
        <v>4</v>
      </c>
      <c r="AJ17" s="6">
        <v>4</v>
      </c>
      <c r="AK17">
        <v>2</v>
      </c>
      <c r="AL17" s="6">
        <v>6</v>
      </c>
      <c r="AM17">
        <v>5</v>
      </c>
      <c r="AN17" s="6">
        <v>3</v>
      </c>
      <c r="AO17">
        <v>4</v>
      </c>
      <c r="AP17" s="3">
        <v>3</v>
      </c>
      <c r="AQ17">
        <v>11</v>
      </c>
      <c r="AR17">
        <v>5</v>
      </c>
      <c r="AS17">
        <v>4</v>
      </c>
      <c r="AT17">
        <v>28</v>
      </c>
      <c r="AU17" s="6">
        <v>1</v>
      </c>
      <c r="AV17">
        <v>40</v>
      </c>
      <c r="AW17" s="3">
        <v>174</v>
      </c>
      <c r="AY17">
        <f t="shared" si="0"/>
        <v>4</v>
      </c>
      <c r="AZ17">
        <f t="shared" si="1"/>
        <v>3</v>
      </c>
      <c r="BA17" s="6">
        <f t="shared" si="2"/>
        <v>4</v>
      </c>
      <c r="BC17" s="11">
        <f t="shared" si="3"/>
        <v>3</v>
      </c>
      <c r="BD17" s="12">
        <f t="shared" si="4"/>
        <v>6.25</v>
      </c>
      <c r="BE17" s="11">
        <f t="shared" si="5"/>
        <v>3.8</v>
      </c>
      <c r="BF17" s="12">
        <f t="shared" si="6"/>
        <v>4</v>
      </c>
      <c r="BG17" s="11">
        <f t="shared" si="7"/>
        <v>3.5</v>
      </c>
      <c r="BH17" s="12">
        <f t="shared" si="8"/>
        <v>4.75</v>
      </c>
      <c r="BI17" s="24">
        <f t="shared" si="9"/>
        <v>3.25</v>
      </c>
      <c r="BJ17" s="25">
        <f t="shared" si="10"/>
        <v>4.5</v>
      </c>
      <c r="BK17" s="24">
        <f t="shared" si="11"/>
        <v>3.4615384615384617</v>
      </c>
      <c r="BL17" s="24">
        <f t="shared" si="12"/>
        <v>4.9230769230769234</v>
      </c>
      <c r="BM17" s="25">
        <f t="shared" si="13"/>
        <v>4.0336538461538467</v>
      </c>
      <c r="BP17" s="11">
        <f t="shared" si="14"/>
        <v>12</v>
      </c>
      <c r="BQ17" s="12">
        <f t="shared" si="15"/>
        <v>25</v>
      </c>
      <c r="BR17" s="11">
        <f t="shared" si="16"/>
        <v>19</v>
      </c>
      <c r="BS17" s="12">
        <f t="shared" si="17"/>
        <v>20</v>
      </c>
      <c r="BT17" s="11">
        <f t="shared" si="18"/>
        <v>14</v>
      </c>
      <c r="BU17" s="12">
        <f t="shared" si="19"/>
        <v>19</v>
      </c>
      <c r="BV17" s="11">
        <f t="shared" si="20"/>
        <v>13</v>
      </c>
      <c r="BW17" s="12">
        <f t="shared" si="21"/>
        <v>18</v>
      </c>
      <c r="BX17" s="11">
        <f t="shared" si="22"/>
        <v>45</v>
      </c>
      <c r="BY17" s="11">
        <f t="shared" si="23"/>
        <v>64</v>
      </c>
      <c r="BZ17" s="56"/>
    </row>
    <row r="18" spans="1:78" x14ac:dyDescent="0.25">
      <c r="A18" t="s">
        <v>200</v>
      </c>
      <c r="B18" s="5">
        <v>1</v>
      </c>
      <c r="C18">
        <v>3</v>
      </c>
      <c r="D18" s="6">
        <v>5</v>
      </c>
      <c r="E18">
        <v>3</v>
      </c>
      <c r="F18" s="6">
        <v>5</v>
      </c>
      <c r="G18">
        <v>5</v>
      </c>
      <c r="H18" s="3">
        <v>4</v>
      </c>
      <c r="I18">
        <v>3</v>
      </c>
      <c r="J18" s="6">
        <v>5</v>
      </c>
      <c r="K18">
        <v>4</v>
      </c>
      <c r="L18" s="6">
        <v>4</v>
      </c>
      <c r="M18">
        <v>5</v>
      </c>
      <c r="N18" s="6">
        <v>3</v>
      </c>
      <c r="O18">
        <v>5</v>
      </c>
      <c r="P18" s="3">
        <v>3</v>
      </c>
      <c r="Q18">
        <v>3</v>
      </c>
      <c r="R18" s="6">
        <v>4</v>
      </c>
      <c r="S18">
        <v>6</v>
      </c>
      <c r="T18" s="6">
        <v>5</v>
      </c>
      <c r="U18">
        <v>4</v>
      </c>
      <c r="V18" s="6">
        <v>4</v>
      </c>
      <c r="W18">
        <v>6</v>
      </c>
      <c r="X18" s="3">
        <v>4</v>
      </c>
      <c r="Y18">
        <v>6</v>
      </c>
      <c r="Z18" s="6">
        <v>5</v>
      </c>
      <c r="AA18">
        <v>3</v>
      </c>
      <c r="AB18" s="6">
        <v>4</v>
      </c>
      <c r="AC18">
        <v>5</v>
      </c>
      <c r="AD18" s="6">
        <v>2</v>
      </c>
      <c r="AE18">
        <v>6</v>
      </c>
      <c r="AF18" s="3">
        <v>5</v>
      </c>
      <c r="AG18">
        <v>5</v>
      </c>
      <c r="AH18" s="6">
        <v>2</v>
      </c>
      <c r="AI18">
        <v>3</v>
      </c>
      <c r="AJ18" s="6">
        <v>4</v>
      </c>
      <c r="AK18">
        <v>4</v>
      </c>
      <c r="AL18" s="6">
        <v>4</v>
      </c>
      <c r="AM18">
        <v>6</v>
      </c>
      <c r="AN18" s="6">
        <v>4</v>
      </c>
      <c r="AO18">
        <v>2</v>
      </c>
      <c r="AP18" s="3">
        <v>5</v>
      </c>
      <c r="AQ18">
        <v>11</v>
      </c>
      <c r="AR18">
        <v>4</v>
      </c>
      <c r="AS18">
        <v>4</v>
      </c>
      <c r="AT18">
        <v>34</v>
      </c>
      <c r="AU18" s="6">
        <v>2</v>
      </c>
      <c r="AV18">
        <v>155</v>
      </c>
      <c r="AW18" s="3">
        <v>367</v>
      </c>
      <c r="AY18">
        <f t="shared" si="0"/>
        <v>3</v>
      </c>
      <c r="AZ18">
        <f t="shared" si="1"/>
        <v>3</v>
      </c>
      <c r="BA18" s="6">
        <f t="shared" si="2"/>
        <v>5</v>
      </c>
      <c r="BC18" s="11">
        <f t="shared" si="3"/>
        <v>4.25</v>
      </c>
      <c r="BD18" s="12">
        <f t="shared" si="4"/>
        <v>3.75</v>
      </c>
      <c r="BE18" s="11">
        <f t="shared" si="5"/>
        <v>4</v>
      </c>
      <c r="BF18" s="12">
        <f t="shared" si="6"/>
        <v>3.8</v>
      </c>
      <c r="BG18" s="11">
        <f t="shared" si="7"/>
        <v>5</v>
      </c>
      <c r="BH18" s="12">
        <f t="shared" si="8"/>
        <v>4</v>
      </c>
      <c r="BI18" s="24">
        <f t="shared" si="9"/>
        <v>4.75</v>
      </c>
      <c r="BJ18" s="25">
        <f t="shared" si="10"/>
        <v>4.25</v>
      </c>
      <c r="BK18" s="24">
        <f t="shared" si="11"/>
        <v>4.384615384615385</v>
      </c>
      <c r="BL18" s="24">
        <f t="shared" si="12"/>
        <v>3.8461538461538463</v>
      </c>
      <c r="BM18" s="25">
        <f t="shared" si="13"/>
        <v>4.3076923076923075</v>
      </c>
      <c r="BP18" s="11">
        <f t="shared" si="14"/>
        <v>17</v>
      </c>
      <c r="BQ18" s="12">
        <f t="shared" si="15"/>
        <v>15</v>
      </c>
      <c r="BR18" s="11">
        <f t="shared" si="16"/>
        <v>20</v>
      </c>
      <c r="BS18" s="12">
        <f t="shared" si="17"/>
        <v>19</v>
      </c>
      <c r="BT18" s="11">
        <f t="shared" si="18"/>
        <v>20</v>
      </c>
      <c r="BU18" s="12">
        <f t="shared" si="19"/>
        <v>16</v>
      </c>
      <c r="BV18" s="11">
        <f t="shared" si="20"/>
        <v>19</v>
      </c>
      <c r="BW18" s="12">
        <f t="shared" si="21"/>
        <v>17</v>
      </c>
      <c r="BX18" s="11">
        <f t="shared" si="22"/>
        <v>57</v>
      </c>
      <c r="BY18" s="11">
        <f t="shared" si="23"/>
        <v>50</v>
      </c>
      <c r="BZ18" s="56"/>
    </row>
    <row r="19" spans="1:78" x14ac:dyDescent="0.25">
      <c r="A19" t="s">
        <v>209</v>
      </c>
      <c r="B19" s="5">
        <v>1</v>
      </c>
      <c r="C19">
        <v>3</v>
      </c>
      <c r="D19" s="6">
        <v>4</v>
      </c>
      <c r="E19">
        <v>4</v>
      </c>
      <c r="F19" s="6">
        <v>3</v>
      </c>
      <c r="G19">
        <v>5</v>
      </c>
      <c r="H19" s="3">
        <v>3</v>
      </c>
      <c r="I19">
        <v>4</v>
      </c>
      <c r="J19" s="6">
        <v>5</v>
      </c>
      <c r="K19">
        <v>3</v>
      </c>
      <c r="L19" s="6">
        <v>6</v>
      </c>
      <c r="M19">
        <v>3</v>
      </c>
      <c r="N19" s="6">
        <v>4</v>
      </c>
      <c r="O19">
        <v>4</v>
      </c>
      <c r="P19" s="3">
        <v>5</v>
      </c>
      <c r="Q19">
        <v>3</v>
      </c>
      <c r="R19" s="6">
        <v>3</v>
      </c>
      <c r="S19">
        <v>4</v>
      </c>
      <c r="T19" s="6">
        <v>3</v>
      </c>
      <c r="U19">
        <v>5</v>
      </c>
      <c r="V19" s="6">
        <v>3</v>
      </c>
      <c r="W19">
        <v>5</v>
      </c>
      <c r="X19" s="3">
        <v>2</v>
      </c>
      <c r="Y19">
        <v>5</v>
      </c>
      <c r="Z19" s="6">
        <v>3</v>
      </c>
      <c r="AA19">
        <v>3</v>
      </c>
      <c r="AB19" s="6">
        <v>3</v>
      </c>
      <c r="AC19">
        <v>4</v>
      </c>
      <c r="AD19" s="6">
        <v>5</v>
      </c>
      <c r="AE19">
        <v>2</v>
      </c>
      <c r="AF19" s="3">
        <v>6</v>
      </c>
      <c r="AG19">
        <v>3</v>
      </c>
      <c r="AH19" s="6">
        <v>4</v>
      </c>
      <c r="AI19">
        <v>1</v>
      </c>
      <c r="AJ19" s="6">
        <v>7</v>
      </c>
      <c r="AK19">
        <v>2</v>
      </c>
      <c r="AL19" s="6">
        <v>7</v>
      </c>
      <c r="AM19">
        <v>5</v>
      </c>
      <c r="AN19" s="6">
        <v>4</v>
      </c>
      <c r="AO19">
        <v>2</v>
      </c>
      <c r="AP19" s="3">
        <v>6</v>
      </c>
      <c r="AQ19">
        <v>11</v>
      </c>
      <c r="AR19">
        <v>4</v>
      </c>
      <c r="AS19">
        <v>2</v>
      </c>
      <c r="AT19">
        <v>34</v>
      </c>
      <c r="AU19" s="6">
        <v>2</v>
      </c>
      <c r="AV19">
        <v>62</v>
      </c>
      <c r="AW19" s="3">
        <v>663</v>
      </c>
      <c r="AY19">
        <f t="shared" si="0"/>
        <v>3</v>
      </c>
      <c r="AZ19">
        <f t="shared" si="1"/>
        <v>4</v>
      </c>
      <c r="BA19" s="6">
        <f t="shared" si="2"/>
        <v>5</v>
      </c>
      <c r="BC19" s="11">
        <f t="shared" si="3"/>
        <v>3.5</v>
      </c>
      <c r="BD19" s="12">
        <f t="shared" si="4"/>
        <v>5</v>
      </c>
      <c r="BE19" s="11">
        <f t="shared" si="5"/>
        <v>2.6</v>
      </c>
      <c r="BF19" s="12">
        <f t="shared" si="6"/>
        <v>5.6</v>
      </c>
      <c r="BG19" s="11">
        <f t="shared" si="7"/>
        <v>3.5</v>
      </c>
      <c r="BH19" s="12">
        <f t="shared" si="8"/>
        <v>4.25</v>
      </c>
      <c r="BI19" s="24">
        <f t="shared" si="9"/>
        <v>4.25</v>
      </c>
      <c r="BJ19" s="25">
        <f t="shared" si="10"/>
        <v>2.75</v>
      </c>
      <c r="BK19" s="24">
        <f t="shared" si="11"/>
        <v>3.1538461538461537</v>
      </c>
      <c r="BL19" s="24">
        <f t="shared" si="12"/>
        <v>5</v>
      </c>
      <c r="BM19" s="25">
        <f t="shared" si="13"/>
        <v>3.7884615384615383</v>
      </c>
      <c r="BP19" s="11">
        <f t="shared" si="14"/>
        <v>14</v>
      </c>
      <c r="BQ19" s="12">
        <f t="shared" si="15"/>
        <v>20</v>
      </c>
      <c r="BR19" s="11">
        <f t="shared" si="16"/>
        <v>13</v>
      </c>
      <c r="BS19" s="12">
        <f t="shared" si="17"/>
        <v>28</v>
      </c>
      <c r="BT19" s="11">
        <f t="shared" si="18"/>
        <v>14</v>
      </c>
      <c r="BU19" s="12">
        <f t="shared" si="19"/>
        <v>17</v>
      </c>
      <c r="BV19" s="11">
        <f t="shared" si="20"/>
        <v>17</v>
      </c>
      <c r="BW19" s="12">
        <f t="shared" si="21"/>
        <v>11</v>
      </c>
      <c r="BX19" s="11">
        <f t="shared" si="22"/>
        <v>41</v>
      </c>
      <c r="BY19" s="11">
        <f t="shared" si="23"/>
        <v>65</v>
      </c>
      <c r="BZ19" s="56"/>
    </row>
    <row r="20" spans="1:78" x14ac:dyDescent="0.25">
      <c r="A20" t="s">
        <v>210</v>
      </c>
      <c r="B20" s="5">
        <v>1</v>
      </c>
      <c r="C20">
        <v>5</v>
      </c>
      <c r="D20" s="6">
        <v>4</v>
      </c>
      <c r="E20">
        <v>5</v>
      </c>
      <c r="F20" s="6">
        <v>3</v>
      </c>
      <c r="G20">
        <v>3</v>
      </c>
      <c r="H20" s="3">
        <v>5</v>
      </c>
      <c r="I20">
        <v>3</v>
      </c>
      <c r="J20" s="6">
        <v>3</v>
      </c>
      <c r="K20">
        <v>4</v>
      </c>
      <c r="L20" s="6">
        <v>3</v>
      </c>
      <c r="M20">
        <v>4</v>
      </c>
      <c r="N20" s="6">
        <v>3</v>
      </c>
      <c r="O20">
        <v>4</v>
      </c>
      <c r="P20" s="3">
        <v>3</v>
      </c>
      <c r="Q20">
        <v>5</v>
      </c>
      <c r="R20" s="6">
        <v>4</v>
      </c>
      <c r="S20">
        <v>1</v>
      </c>
      <c r="T20" s="6">
        <v>8</v>
      </c>
      <c r="U20">
        <v>2</v>
      </c>
      <c r="V20" s="6">
        <v>4</v>
      </c>
      <c r="W20">
        <v>5</v>
      </c>
      <c r="X20" s="3">
        <v>3</v>
      </c>
      <c r="Y20">
        <v>5</v>
      </c>
      <c r="Z20" s="6">
        <v>2</v>
      </c>
      <c r="AA20">
        <v>4</v>
      </c>
      <c r="AB20" s="6">
        <v>4</v>
      </c>
      <c r="AC20">
        <v>5</v>
      </c>
      <c r="AD20" s="6">
        <v>4</v>
      </c>
      <c r="AE20">
        <v>4</v>
      </c>
      <c r="AF20" s="3">
        <v>4</v>
      </c>
      <c r="AG20">
        <v>5</v>
      </c>
      <c r="AH20" s="6">
        <v>3</v>
      </c>
      <c r="AI20">
        <v>2</v>
      </c>
      <c r="AJ20" s="6">
        <v>7</v>
      </c>
      <c r="AK20">
        <v>2</v>
      </c>
      <c r="AL20" s="6">
        <v>8</v>
      </c>
      <c r="AM20">
        <v>4</v>
      </c>
      <c r="AN20" s="6">
        <v>3</v>
      </c>
      <c r="AO20">
        <v>4</v>
      </c>
      <c r="AP20" s="3">
        <v>3</v>
      </c>
      <c r="AQ20">
        <v>11</v>
      </c>
      <c r="AR20">
        <v>4</v>
      </c>
      <c r="AS20">
        <v>2</v>
      </c>
      <c r="AT20">
        <v>23</v>
      </c>
      <c r="AU20" s="6">
        <v>1</v>
      </c>
      <c r="AV20">
        <v>64</v>
      </c>
      <c r="AW20" s="3">
        <v>299</v>
      </c>
      <c r="AY20">
        <f t="shared" si="0"/>
        <v>5</v>
      </c>
      <c r="AZ20">
        <f t="shared" si="1"/>
        <v>5</v>
      </c>
      <c r="BA20" s="6">
        <f t="shared" si="2"/>
        <v>3</v>
      </c>
      <c r="BC20" s="11">
        <f t="shared" si="3"/>
        <v>3.75</v>
      </c>
      <c r="BD20" s="12">
        <f t="shared" si="4"/>
        <v>3</v>
      </c>
      <c r="BE20" s="11">
        <f t="shared" si="5"/>
        <v>3.4</v>
      </c>
      <c r="BF20" s="12">
        <f t="shared" si="6"/>
        <v>4.8</v>
      </c>
      <c r="BG20" s="11">
        <f t="shared" si="7"/>
        <v>4.5</v>
      </c>
      <c r="BH20" s="12">
        <f t="shared" si="8"/>
        <v>3.5</v>
      </c>
      <c r="BI20" s="24">
        <f t="shared" si="9"/>
        <v>3.25</v>
      </c>
      <c r="BJ20" s="25">
        <f t="shared" si="10"/>
        <v>4.75</v>
      </c>
      <c r="BK20" s="24">
        <f t="shared" si="11"/>
        <v>3.8461538461538463</v>
      </c>
      <c r="BL20" s="24">
        <f t="shared" si="12"/>
        <v>3.8461538461538463</v>
      </c>
      <c r="BM20" s="25">
        <f t="shared" si="13"/>
        <v>3.9230769230769234</v>
      </c>
      <c r="BP20" s="11">
        <f t="shared" si="14"/>
        <v>15</v>
      </c>
      <c r="BQ20" s="12">
        <f t="shared" si="15"/>
        <v>12</v>
      </c>
      <c r="BR20" s="11">
        <f t="shared" si="16"/>
        <v>17</v>
      </c>
      <c r="BS20" s="12">
        <f t="shared" si="17"/>
        <v>24</v>
      </c>
      <c r="BT20" s="11">
        <f t="shared" si="18"/>
        <v>18</v>
      </c>
      <c r="BU20" s="12">
        <f t="shared" si="19"/>
        <v>14</v>
      </c>
      <c r="BV20" s="11">
        <f t="shared" si="20"/>
        <v>13</v>
      </c>
      <c r="BW20" s="12">
        <f t="shared" si="21"/>
        <v>19</v>
      </c>
      <c r="BX20" s="11">
        <f t="shared" si="22"/>
        <v>50</v>
      </c>
      <c r="BY20" s="11">
        <f t="shared" si="23"/>
        <v>50</v>
      </c>
      <c r="BZ20" s="56"/>
    </row>
    <row r="21" spans="1:78" x14ac:dyDescent="0.25">
      <c r="A21" t="s">
        <v>211</v>
      </c>
      <c r="B21" s="5">
        <v>1</v>
      </c>
      <c r="C21">
        <v>5</v>
      </c>
      <c r="D21" s="6">
        <v>3</v>
      </c>
      <c r="E21">
        <v>3</v>
      </c>
      <c r="F21" s="6">
        <v>6</v>
      </c>
      <c r="G21">
        <v>5</v>
      </c>
      <c r="H21" s="3">
        <v>3</v>
      </c>
      <c r="I21">
        <v>4</v>
      </c>
      <c r="J21" s="6">
        <v>5</v>
      </c>
      <c r="K21">
        <v>3</v>
      </c>
      <c r="L21" s="6">
        <v>5</v>
      </c>
      <c r="M21">
        <v>3</v>
      </c>
      <c r="N21" s="6">
        <v>4</v>
      </c>
      <c r="O21">
        <v>4</v>
      </c>
      <c r="P21" s="3">
        <v>4</v>
      </c>
      <c r="Q21">
        <v>5</v>
      </c>
      <c r="R21" s="6">
        <v>3</v>
      </c>
      <c r="S21">
        <v>5</v>
      </c>
      <c r="T21" s="6">
        <v>5</v>
      </c>
      <c r="U21">
        <v>5</v>
      </c>
      <c r="V21" s="6">
        <v>3</v>
      </c>
      <c r="W21">
        <v>5</v>
      </c>
      <c r="X21" s="3">
        <v>3</v>
      </c>
      <c r="Y21">
        <v>3</v>
      </c>
      <c r="Z21" s="6">
        <v>5</v>
      </c>
      <c r="AA21">
        <v>3</v>
      </c>
      <c r="AB21" s="6">
        <v>5</v>
      </c>
      <c r="AC21">
        <v>5</v>
      </c>
      <c r="AD21" s="6">
        <v>3</v>
      </c>
      <c r="AE21">
        <v>3</v>
      </c>
      <c r="AF21" s="3">
        <v>5</v>
      </c>
      <c r="AG21">
        <v>3</v>
      </c>
      <c r="AH21" s="6">
        <v>5</v>
      </c>
      <c r="AI21">
        <v>2</v>
      </c>
      <c r="AJ21" s="6">
        <v>5</v>
      </c>
      <c r="AK21">
        <v>2</v>
      </c>
      <c r="AL21" s="6">
        <v>8</v>
      </c>
      <c r="AM21">
        <v>5</v>
      </c>
      <c r="AN21" s="6">
        <v>3</v>
      </c>
      <c r="AO21">
        <v>2</v>
      </c>
      <c r="AP21" s="3">
        <v>6</v>
      </c>
      <c r="AQ21">
        <v>11</v>
      </c>
      <c r="AR21">
        <v>3</v>
      </c>
      <c r="AS21">
        <v>2</v>
      </c>
      <c r="AT21">
        <v>36</v>
      </c>
      <c r="AU21" s="6">
        <v>1</v>
      </c>
      <c r="AV21">
        <v>65</v>
      </c>
      <c r="AW21" s="3">
        <v>355</v>
      </c>
      <c r="AY21">
        <f t="shared" si="0"/>
        <v>5</v>
      </c>
      <c r="AZ21">
        <f t="shared" si="1"/>
        <v>3</v>
      </c>
      <c r="BA21" s="6">
        <f t="shared" si="2"/>
        <v>5</v>
      </c>
      <c r="BC21" s="11">
        <f t="shared" si="3"/>
        <v>3.5</v>
      </c>
      <c r="BD21" s="12">
        <f t="shared" si="4"/>
        <v>4.5</v>
      </c>
      <c r="BE21" s="11">
        <f t="shared" si="5"/>
        <v>2.8</v>
      </c>
      <c r="BF21" s="12">
        <f t="shared" si="6"/>
        <v>5.4</v>
      </c>
      <c r="BG21" s="11">
        <f t="shared" si="7"/>
        <v>3.5</v>
      </c>
      <c r="BH21" s="12">
        <f t="shared" si="8"/>
        <v>4.5</v>
      </c>
      <c r="BI21" s="24">
        <f t="shared" si="9"/>
        <v>5</v>
      </c>
      <c r="BJ21" s="25">
        <f t="shared" si="10"/>
        <v>3.5</v>
      </c>
      <c r="BK21" s="24">
        <f t="shared" si="11"/>
        <v>3.2307692307692308</v>
      </c>
      <c r="BL21" s="24">
        <f t="shared" si="12"/>
        <v>4.8461538461538458</v>
      </c>
      <c r="BM21" s="25">
        <f t="shared" si="13"/>
        <v>4.1442307692307692</v>
      </c>
      <c r="BP21" s="11">
        <f t="shared" si="14"/>
        <v>14</v>
      </c>
      <c r="BQ21" s="12">
        <f t="shared" si="15"/>
        <v>18</v>
      </c>
      <c r="BR21" s="11">
        <f t="shared" si="16"/>
        <v>14</v>
      </c>
      <c r="BS21" s="12">
        <f t="shared" si="17"/>
        <v>27</v>
      </c>
      <c r="BT21" s="11">
        <f t="shared" si="18"/>
        <v>14</v>
      </c>
      <c r="BU21" s="12">
        <f t="shared" si="19"/>
        <v>18</v>
      </c>
      <c r="BV21" s="11">
        <f t="shared" si="20"/>
        <v>20</v>
      </c>
      <c r="BW21" s="12">
        <f t="shared" si="21"/>
        <v>14</v>
      </c>
      <c r="BX21" s="11">
        <f t="shared" si="22"/>
        <v>42</v>
      </c>
      <c r="BY21" s="11">
        <f t="shared" si="23"/>
        <v>63</v>
      </c>
      <c r="BZ21" s="56"/>
    </row>
    <row r="22" spans="1:78" x14ac:dyDescent="0.25">
      <c r="A22" t="s">
        <v>212</v>
      </c>
      <c r="B22" s="5">
        <v>1</v>
      </c>
      <c r="C22">
        <v>2</v>
      </c>
      <c r="D22" s="6">
        <v>6</v>
      </c>
      <c r="E22">
        <v>2</v>
      </c>
      <c r="F22" s="6">
        <v>7</v>
      </c>
      <c r="G22">
        <v>5</v>
      </c>
      <c r="H22" s="3">
        <v>3</v>
      </c>
      <c r="I22">
        <v>3</v>
      </c>
      <c r="J22" s="6">
        <v>5</v>
      </c>
      <c r="K22">
        <v>1</v>
      </c>
      <c r="L22" s="6">
        <v>8</v>
      </c>
      <c r="M22">
        <v>2</v>
      </c>
      <c r="N22" s="6">
        <v>7</v>
      </c>
      <c r="O22">
        <v>3</v>
      </c>
      <c r="P22" s="3">
        <v>5</v>
      </c>
      <c r="Q22">
        <v>5</v>
      </c>
      <c r="R22" s="6">
        <v>6</v>
      </c>
      <c r="S22">
        <v>5</v>
      </c>
      <c r="T22" s="6">
        <v>5</v>
      </c>
      <c r="U22">
        <v>4</v>
      </c>
      <c r="V22" s="6">
        <v>2</v>
      </c>
      <c r="W22">
        <v>5</v>
      </c>
      <c r="X22" s="3">
        <v>2</v>
      </c>
      <c r="Y22">
        <v>5</v>
      </c>
      <c r="Z22" s="6">
        <v>3</v>
      </c>
      <c r="AA22">
        <v>5</v>
      </c>
      <c r="AB22" s="6">
        <v>4</v>
      </c>
      <c r="AC22">
        <v>5</v>
      </c>
      <c r="AD22" s="6">
        <v>2</v>
      </c>
      <c r="AE22">
        <v>3</v>
      </c>
      <c r="AF22" s="3">
        <v>7</v>
      </c>
      <c r="AG22">
        <v>3</v>
      </c>
      <c r="AH22" s="6">
        <v>6</v>
      </c>
      <c r="AI22">
        <v>1</v>
      </c>
      <c r="AJ22" s="6">
        <v>8</v>
      </c>
      <c r="AK22">
        <v>2</v>
      </c>
      <c r="AL22" s="6">
        <v>7</v>
      </c>
      <c r="AM22">
        <v>5</v>
      </c>
      <c r="AN22" s="6">
        <v>8</v>
      </c>
      <c r="AO22">
        <v>4</v>
      </c>
      <c r="AP22" s="3">
        <v>5</v>
      </c>
      <c r="AQ22">
        <v>11</v>
      </c>
      <c r="AR22">
        <v>3</v>
      </c>
      <c r="AS22">
        <v>4</v>
      </c>
      <c r="AT22">
        <v>24</v>
      </c>
      <c r="AU22" s="6">
        <v>1</v>
      </c>
      <c r="AV22">
        <v>78</v>
      </c>
      <c r="AW22" s="3">
        <v>685</v>
      </c>
      <c r="AY22">
        <f t="shared" si="0"/>
        <v>2</v>
      </c>
      <c r="AZ22">
        <f t="shared" si="1"/>
        <v>2</v>
      </c>
      <c r="BA22" s="6">
        <f t="shared" si="2"/>
        <v>5</v>
      </c>
      <c r="BC22" s="11">
        <f t="shared" si="3"/>
        <v>2.25</v>
      </c>
      <c r="BD22" s="12">
        <f t="shared" si="4"/>
        <v>6.25</v>
      </c>
      <c r="BE22" s="11">
        <f t="shared" si="5"/>
        <v>3</v>
      </c>
      <c r="BF22" s="12">
        <f t="shared" si="6"/>
        <v>6.8</v>
      </c>
      <c r="BG22" s="11">
        <f t="shared" si="7"/>
        <v>4.5</v>
      </c>
      <c r="BH22" s="12">
        <f t="shared" si="8"/>
        <v>4</v>
      </c>
      <c r="BI22" s="24">
        <f t="shared" si="9"/>
        <v>4.75</v>
      </c>
      <c r="BJ22" s="25">
        <f t="shared" si="10"/>
        <v>3.75</v>
      </c>
      <c r="BK22" s="24">
        <f t="shared" si="11"/>
        <v>3.2307692307692308</v>
      </c>
      <c r="BL22" s="24">
        <f t="shared" si="12"/>
        <v>5.7692307692307692</v>
      </c>
      <c r="BM22" s="25">
        <f t="shared" si="13"/>
        <v>4.375</v>
      </c>
      <c r="BP22" s="11">
        <f t="shared" si="14"/>
        <v>9</v>
      </c>
      <c r="BQ22" s="12">
        <f t="shared" si="15"/>
        <v>25</v>
      </c>
      <c r="BR22" s="11">
        <f t="shared" si="16"/>
        <v>15</v>
      </c>
      <c r="BS22" s="12">
        <f t="shared" si="17"/>
        <v>34</v>
      </c>
      <c r="BT22" s="11">
        <f t="shared" si="18"/>
        <v>18</v>
      </c>
      <c r="BU22" s="12">
        <f t="shared" si="19"/>
        <v>16</v>
      </c>
      <c r="BV22" s="11">
        <f t="shared" si="20"/>
        <v>19</v>
      </c>
      <c r="BW22" s="12">
        <f t="shared" si="21"/>
        <v>15</v>
      </c>
      <c r="BX22" s="11">
        <f t="shared" si="22"/>
        <v>42</v>
      </c>
      <c r="BY22" s="11">
        <f t="shared" si="23"/>
        <v>75</v>
      </c>
      <c r="BZ22" s="56"/>
    </row>
    <row r="23" spans="1:78" x14ac:dyDescent="0.25">
      <c r="A23" t="s">
        <v>213</v>
      </c>
      <c r="B23" s="5">
        <v>1</v>
      </c>
      <c r="C23">
        <v>3</v>
      </c>
      <c r="D23" s="6">
        <v>6</v>
      </c>
      <c r="E23">
        <v>2</v>
      </c>
      <c r="F23" s="6">
        <v>4</v>
      </c>
      <c r="G23">
        <v>5</v>
      </c>
      <c r="H23" s="3">
        <v>2</v>
      </c>
      <c r="I23">
        <v>3</v>
      </c>
      <c r="J23" s="6">
        <v>3</v>
      </c>
      <c r="K23">
        <v>1</v>
      </c>
      <c r="L23" s="6">
        <v>4</v>
      </c>
      <c r="M23">
        <v>2</v>
      </c>
      <c r="N23" s="6">
        <v>6</v>
      </c>
      <c r="O23">
        <v>3</v>
      </c>
      <c r="P23" s="3">
        <v>6</v>
      </c>
      <c r="Q23">
        <v>3</v>
      </c>
      <c r="R23" s="6">
        <v>4</v>
      </c>
      <c r="S23">
        <v>5</v>
      </c>
      <c r="T23" s="6">
        <v>6</v>
      </c>
      <c r="U23">
        <v>3</v>
      </c>
      <c r="V23" s="6">
        <v>2</v>
      </c>
      <c r="W23">
        <v>5</v>
      </c>
      <c r="X23" s="3">
        <v>4</v>
      </c>
      <c r="Y23">
        <v>5</v>
      </c>
      <c r="Z23" s="6">
        <v>2</v>
      </c>
      <c r="AA23">
        <v>5</v>
      </c>
      <c r="AB23" s="6">
        <v>2</v>
      </c>
      <c r="AC23">
        <v>3</v>
      </c>
      <c r="AD23" s="6">
        <v>6</v>
      </c>
      <c r="AE23">
        <v>5</v>
      </c>
      <c r="AF23" s="3">
        <v>3</v>
      </c>
      <c r="AG23">
        <v>4</v>
      </c>
      <c r="AH23" s="6">
        <v>2</v>
      </c>
      <c r="AI23">
        <v>1</v>
      </c>
      <c r="AJ23" s="6">
        <v>7</v>
      </c>
      <c r="AK23">
        <v>3</v>
      </c>
      <c r="AL23" s="6">
        <v>7</v>
      </c>
      <c r="AM23">
        <v>5</v>
      </c>
      <c r="AN23" s="6">
        <v>7</v>
      </c>
      <c r="AO23">
        <v>4</v>
      </c>
      <c r="AP23" s="3">
        <v>5</v>
      </c>
      <c r="AQ23">
        <v>11</v>
      </c>
      <c r="AR23">
        <v>5</v>
      </c>
      <c r="AS23">
        <v>2</v>
      </c>
      <c r="AT23">
        <v>31</v>
      </c>
      <c r="AU23" s="6">
        <v>2</v>
      </c>
      <c r="AV23">
        <v>79</v>
      </c>
      <c r="AW23" s="3">
        <v>1600</v>
      </c>
      <c r="AY23">
        <f t="shared" si="0"/>
        <v>3</v>
      </c>
      <c r="AZ23">
        <f t="shared" si="1"/>
        <v>2</v>
      </c>
      <c r="BA23" s="6">
        <f t="shared" si="2"/>
        <v>5</v>
      </c>
      <c r="BC23" s="11">
        <f t="shared" si="3"/>
        <v>2.25</v>
      </c>
      <c r="BD23" s="12">
        <f t="shared" si="4"/>
        <v>4.75</v>
      </c>
      <c r="BE23" s="11">
        <f t="shared" si="5"/>
        <v>3.4</v>
      </c>
      <c r="BF23" s="12">
        <f t="shared" si="6"/>
        <v>5.6</v>
      </c>
      <c r="BG23" s="11">
        <f t="shared" si="7"/>
        <v>4.5</v>
      </c>
      <c r="BH23" s="12">
        <f t="shared" si="8"/>
        <v>3.25</v>
      </c>
      <c r="BI23" s="24">
        <f t="shared" si="9"/>
        <v>4</v>
      </c>
      <c r="BJ23" s="25">
        <f t="shared" si="10"/>
        <v>4</v>
      </c>
      <c r="BK23" s="24">
        <f t="shared" si="11"/>
        <v>3.3846153846153846</v>
      </c>
      <c r="BL23" s="24">
        <f t="shared" si="12"/>
        <v>4.615384615384615</v>
      </c>
      <c r="BM23" s="25">
        <f t="shared" si="13"/>
        <v>4</v>
      </c>
      <c r="BP23" s="11">
        <f t="shared" si="14"/>
        <v>9</v>
      </c>
      <c r="BQ23" s="12">
        <f t="shared" si="15"/>
        <v>19</v>
      </c>
      <c r="BR23" s="11">
        <f t="shared" si="16"/>
        <v>17</v>
      </c>
      <c r="BS23" s="12">
        <f t="shared" si="17"/>
        <v>28</v>
      </c>
      <c r="BT23" s="11">
        <f t="shared" si="18"/>
        <v>18</v>
      </c>
      <c r="BU23" s="12">
        <f t="shared" si="19"/>
        <v>13</v>
      </c>
      <c r="BV23" s="11">
        <f t="shared" si="20"/>
        <v>16</v>
      </c>
      <c r="BW23" s="12">
        <f t="shared" si="21"/>
        <v>16</v>
      </c>
      <c r="BX23" s="11">
        <f t="shared" si="22"/>
        <v>44</v>
      </c>
      <c r="BY23" s="11">
        <f t="shared" si="23"/>
        <v>60</v>
      </c>
      <c r="BZ23" s="56"/>
    </row>
    <row r="24" spans="1:78" x14ac:dyDescent="0.25">
      <c r="A24" t="s">
        <v>214</v>
      </c>
      <c r="B24" s="5">
        <v>1</v>
      </c>
      <c r="C24">
        <v>6</v>
      </c>
      <c r="D24" s="6">
        <v>3</v>
      </c>
      <c r="E24">
        <v>1</v>
      </c>
      <c r="F24" s="6">
        <v>8</v>
      </c>
      <c r="G24">
        <v>4</v>
      </c>
      <c r="H24" s="3">
        <v>1</v>
      </c>
      <c r="I24">
        <v>3</v>
      </c>
      <c r="J24" s="6">
        <v>5</v>
      </c>
      <c r="K24">
        <v>2</v>
      </c>
      <c r="L24" s="6">
        <v>5</v>
      </c>
      <c r="M24">
        <v>4</v>
      </c>
      <c r="N24" s="6">
        <v>4</v>
      </c>
      <c r="O24">
        <v>4</v>
      </c>
      <c r="P24" s="3">
        <v>4</v>
      </c>
      <c r="Q24">
        <v>5</v>
      </c>
      <c r="R24" s="6">
        <v>2</v>
      </c>
      <c r="S24">
        <v>5</v>
      </c>
      <c r="T24" s="6">
        <v>3</v>
      </c>
      <c r="U24">
        <v>5</v>
      </c>
      <c r="V24" s="6">
        <v>3</v>
      </c>
      <c r="W24">
        <v>5</v>
      </c>
      <c r="X24" s="3">
        <v>2</v>
      </c>
      <c r="Y24">
        <v>3</v>
      </c>
      <c r="Z24" s="6">
        <v>4</v>
      </c>
      <c r="AA24">
        <v>4</v>
      </c>
      <c r="AB24" s="6">
        <v>4</v>
      </c>
      <c r="AC24">
        <v>4</v>
      </c>
      <c r="AD24" s="6">
        <v>3</v>
      </c>
      <c r="AE24">
        <v>1</v>
      </c>
      <c r="AF24" s="3">
        <v>7</v>
      </c>
      <c r="AG24">
        <v>4</v>
      </c>
      <c r="AH24" s="6">
        <v>5</v>
      </c>
      <c r="AI24">
        <v>1</v>
      </c>
      <c r="AJ24" s="6">
        <v>9</v>
      </c>
      <c r="AK24">
        <v>2</v>
      </c>
      <c r="AL24" s="6">
        <v>8</v>
      </c>
      <c r="AM24">
        <v>5</v>
      </c>
      <c r="AN24" s="6">
        <v>3</v>
      </c>
      <c r="AO24">
        <v>1</v>
      </c>
      <c r="AP24" s="3">
        <v>8</v>
      </c>
      <c r="AQ24">
        <v>11</v>
      </c>
      <c r="AR24">
        <v>3</v>
      </c>
      <c r="AS24">
        <v>1</v>
      </c>
      <c r="AT24">
        <v>25</v>
      </c>
      <c r="AU24" s="6">
        <v>1</v>
      </c>
      <c r="AV24">
        <v>38</v>
      </c>
      <c r="AW24" s="3">
        <v>424</v>
      </c>
      <c r="AY24">
        <f t="shared" si="0"/>
        <v>6</v>
      </c>
      <c r="AZ24">
        <f t="shared" si="1"/>
        <v>1</v>
      </c>
      <c r="BA24" s="6">
        <f t="shared" si="2"/>
        <v>4</v>
      </c>
      <c r="BC24" s="11">
        <f t="shared" si="3"/>
        <v>3.25</v>
      </c>
      <c r="BD24" s="12">
        <f t="shared" si="4"/>
        <v>4.5</v>
      </c>
      <c r="BE24" s="11">
        <f t="shared" si="5"/>
        <v>2.6</v>
      </c>
      <c r="BF24" s="12">
        <f t="shared" si="6"/>
        <v>6.6</v>
      </c>
      <c r="BG24" s="11">
        <f t="shared" si="7"/>
        <v>3</v>
      </c>
      <c r="BH24" s="12">
        <f t="shared" si="8"/>
        <v>4.5</v>
      </c>
      <c r="BI24" s="24">
        <f t="shared" si="9"/>
        <v>5</v>
      </c>
      <c r="BJ24" s="25">
        <f t="shared" si="10"/>
        <v>2.5</v>
      </c>
      <c r="BK24" s="24">
        <f t="shared" si="11"/>
        <v>2.9230769230769229</v>
      </c>
      <c r="BL24" s="24">
        <f t="shared" si="12"/>
        <v>5.3076923076923075</v>
      </c>
      <c r="BM24" s="25">
        <f t="shared" si="13"/>
        <v>3.9326923076923075</v>
      </c>
      <c r="BP24" s="11">
        <f t="shared" si="14"/>
        <v>13</v>
      </c>
      <c r="BQ24" s="12">
        <f t="shared" si="15"/>
        <v>18</v>
      </c>
      <c r="BR24" s="11">
        <f t="shared" si="16"/>
        <v>13</v>
      </c>
      <c r="BS24" s="12">
        <f t="shared" si="17"/>
        <v>33</v>
      </c>
      <c r="BT24" s="11">
        <f t="shared" si="18"/>
        <v>12</v>
      </c>
      <c r="BU24" s="12">
        <f t="shared" si="19"/>
        <v>18</v>
      </c>
      <c r="BV24" s="11">
        <f t="shared" si="20"/>
        <v>20</v>
      </c>
      <c r="BW24" s="12">
        <f t="shared" si="21"/>
        <v>10</v>
      </c>
      <c r="BX24" s="11">
        <f t="shared" si="22"/>
        <v>38</v>
      </c>
      <c r="BY24" s="11">
        <f t="shared" si="23"/>
        <v>69</v>
      </c>
      <c r="BZ24" s="56"/>
    </row>
    <row r="25" spans="1:78" x14ac:dyDescent="0.25">
      <c r="A25" t="s">
        <v>232</v>
      </c>
      <c r="B25" s="5">
        <v>1</v>
      </c>
      <c r="C25">
        <v>6</v>
      </c>
      <c r="D25" s="6">
        <v>5</v>
      </c>
      <c r="E25">
        <v>6</v>
      </c>
      <c r="F25" s="6">
        <v>5</v>
      </c>
      <c r="G25">
        <v>4</v>
      </c>
      <c r="H25" s="3">
        <v>3</v>
      </c>
      <c r="I25">
        <v>5</v>
      </c>
      <c r="J25" s="6">
        <v>5</v>
      </c>
      <c r="K25">
        <v>1</v>
      </c>
      <c r="L25" s="6">
        <v>6</v>
      </c>
      <c r="M25">
        <v>5</v>
      </c>
      <c r="N25" s="6">
        <v>1</v>
      </c>
      <c r="O25">
        <v>4</v>
      </c>
      <c r="P25" s="3">
        <v>3</v>
      </c>
      <c r="Q25">
        <v>5</v>
      </c>
      <c r="R25" s="6">
        <v>2</v>
      </c>
      <c r="S25">
        <v>3</v>
      </c>
      <c r="T25" s="6">
        <v>5</v>
      </c>
      <c r="U25">
        <v>5</v>
      </c>
      <c r="V25" s="6">
        <v>3</v>
      </c>
      <c r="W25">
        <v>5</v>
      </c>
      <c r="X25" s="3">
        <v>2</v>
      </c>
      <c r="Y25">
        <v>3</v>
      </c>
      <c r="Z25" s="6">
        <v>4</v>
      </c>
      <c r="AA25">
        <v>4</v>
      </c>
      <c r="AB25" s="6">
        <v>1</v>
      </c>
      <c r="AC25">
        <v>4</v>
      </c>
      <c r="AD25" s="6">
        <v>1</v>
      </c>
      <c r="AE25">
        <v>6</v>
      </c>
      <c r="AF25" s="3">
        <v>5</v>
      </c>
      <c r="AG25">
        <v>5</v>
      </c>
      <c r="AH25" s="6">
        <v>2</v>
      </c>
      <c r="AI25">
        <v>2</v>
      </c>
      <c r="AJ25" s="6">
        <v>7</v>
      </c>
      <c r="AK25">
        <v>3</v>
      </c>
      <c r="AL25" s="6">
        <v>5</v>
      </c>
      <c r="AM25">
        <v>5</v>
      </c>
      <c r="AN25" s="6">
        <v>2</v>
      </c>
      <c r="AO25">
        <v>6</v>
      </c>
      <c r="AP25" s="3">
        <v>5</v>
      </c>
      <c r="AQ25">
        <v>11</v>
      </c>
      <c r="AR25">
        <v>4</v>
      </c>
      <c r="AS25">
        <v>2</v>
      </c>
      <c r="AT25">
        <v>23</v>
      </c>
      <c r="AU25" s="6">
        <v>1</v>
      </c>
      <c r="AV25">
        <v>78</v>
      </c>
      <c r="AW25" s="3">
        <v>1155</v>
      </c>
      <c r="AY25">
        <f t="shared" si="0"/>
        <v>6</v>
      </c>
      <c r="AZ25">
        <f t="shared" si="1"/>
        <v>6</v>
      </c>
      <c r="BA25" s="6">
        <f t="shared" si="2"/>
        <v>4</v>
      </c>
      <c r="BC25" s="11">
        <f t="shared" si="3"/>
        <v>3.75</v>
      </c>
      <c r="BD25" s="12">
        <f t="shared" si="4"/>
        <v>3.75</v>
      </c>
      <c r="BE25" s="11">
        <f t="shared" si="5"/>
        <v>4.2</v>
      </c>
      <c r="BF25" s="12">
        <f t="shared" si="6"/>
        <v>4.2</v>
      </c>
      <c r="BG25" s="11">
        <f t="shared" si="7"/>
        <v>4.25</v>
      </c>
      <c r="BH25" s="12">
        <f t="shared" si="8"/>
        <v>2.75</v>
      </c>
      <c r="BI25" s="24">
        <f t="shared" si="9"/>
        <v>4.5</v>
      </c>
      <c r="BJ25" s="25">
        <f t="shared" si="10"/>
        <v>3</v>
      </c>
      <c r="BK25" s="24">
        <f t="shared" si="11"/>
        <v>4.0769230769230766</v>
      </c>
      <c r="BL25" s="24">
        <f t="shared" si="12"/>
        <v>3.6153846153846154</v>
      </c>
      <c r="BM25" s="25">
        <f t="shared" si="13"/>
        <v>3.7980769230769229</v>
      </c>
      <c r="BP25" s="11">
        <f t="shared" si="14"/>
        <v>15</v>
      </c>
      <c r="BQ25" s="12">
        <f t="shared" si="15"/>
        <v>15</v>
      </c>
      <c r="BR25" s="11">
        <f t="shared" si="16"/>
        <v>21</v>
      </c>
      <c r="BS25" s="12">
        <f t="shared" si="17"/>
        <v>21</v>
      </c>
      <c r="BT25" s="11">
        <f t="shared" si="18"/>
        <v>17</v>
      </c>
      <c r="BU25" s="12">
        <f t="shared" si="19"/>
        <v>11</v>
      </c>
      <c r="BV25" s="11">
        <f t="shared" si="20"/>
        <v>18</v>
      </c>
      <c r="BW25" s="12">
        <f t="shared" si="21"/>
        <v>12</v>
      </c>
      <c r="BX25" s="11">
        <f t="shared" si="22"/>
        <v>53</v>
      </c>
      <c r="BY25" s="11">
        <f t="shared" si="23"/>
        <v>47</v>
      </c>
      <c r="BZ25" s="56"/>
    </row>
    <row r="26" spans="1:78" x14ac:dyDescent="0.25">
      <c r="A26" t="s">
        <v>233</v>
      </c>
      <c r="B26" s="5">
        <v>1</v>
      </c>
      <c r="C26">
        <v>4</v>
      </c>
      <c r="D26" s="6">
        <v>4</v>
      </c>
      <c r="E26">
        <v>4</v>
      </c>
      <c r="F26" s="6">
        <v>4</v>
      </c>
      <c r="G26">
        <v>5</v>
      </c>
      <c r="H26" s="3">
        <v>2</v>
      </c>
      <c r="I26">
        <v>4</v>
      </c>
      <c r="J26" s="6">
        <v>2</v>
      </c>
      <c r="K26">
        <v>3</v>
      </c>
      <c r="L26" s="6">
        <v>7</v>
      </c>
      <c r="M26">
        <v>5</v>
      </c>
      <c r="N26" s="6">
        <v>2</v>
      </c>
      <c r="O26">
        <v>4</v>
      </c>
      <c r="P26" s="3">
        <v>6</v>
      </c>
      <c r="Q26">
        <v>5</v>
      </c>
      <c r="R26" s="6">
        <v>2</v>
      </c>
      <c r="S26">
        <v>5</v>
      </c>
      <c r="T26" s="6">
        <v>3</v>
      </c>
      <c r="U26">
        <v>5</v>
      </c>
      <c r="V26" s="6">
        <v>2</v>
      </c>
      <c r="W26">
        <v>5</v>
      </c>
      <c r="X26" s="3">
        <v>3</v>
      </c>
      <c r="Y26">
        <v>4</v>
      </c>
      <c r="Z26" s="6">
        <v>3</v>
      </c>
      <c r="AA26">
        <v>2</v>
      </c>
      <c r="AB26" s="6">
        <v>4</v>
      </c>
      <c r="AC26">
        <v>5</v>
      </c>
      <c r="AD26" s="6">
        <v>2</v>
      </c>
      <c r="AE26">
        <v>5</v>
      </c>
      <c r="AF26" s="3">
        <v>3</v>
      </c>
      <c r="AG26">
        <v>4</v>
      </c>
      <c r="AH26" s="6">
        <v>3</v>
      </c>
      <c r="AI26">
        <v>2</v>
      </c>
      <c r="AJ26" s="6">
        <v>7</v>
      </c>
      <c r="AK26">
        <v>3</v>
      </c>
      <c r="AL26" s="6">
        <v>7</v>
      </c>
      <c r="AM26">
        <v>5</v>
      </c>
      <c r="AN26" s="6">
        <v>2</v>
      </c>
      <c r="AO26">
        <v>3</v>
      </c>
      <c r="AP26" s="3">
        <v>6</v>
      </c>
      <c r="AQ26">
        <v>11</v>
      </c>
      <c r="AR26">
        <v>3</v>
      </c>
      <c r="AS26">
        <v>4</v>
      </c>
      <c r="AT26">
        <v>51</v>
      </c>
      <c r="AU26" s="6">
        <v>1</v>
      </c>
      <c r="AV26">
        <v>92</v>
      </c>
      <c r="AW26" s="3">
        <v>558</v>
      </c>
      <c r="AY26">
        <f t="shared" si="0"/>
        <v>4</v>
      </c>
      <c r="AZ26">
        <f t="shared" si="1"/>
        <v>4</v>
      </c>
      <c r="BA26" s="6">
        <f t="shared" si="2"/>
        <v>5</v>
      </c>
      <c r="BC26" s="11">
        <f t="shared" si="3"/>
        <v>4</v>
      </c>
      <c r="BD26" s="12">
        <f t="shared" si="4"/>
        <v>4.25</v>
      </c>
      <c r="BE26" s="11">
        <f t="shared" si="5"/>
        <v>3.4</v>
      </c>
      <c r="BF26" s="12">
        <f t="shared" si="6"/>
        <v>5</v>
      </c>
      <c r="BG26" s="11">
        <f t="shared" si="7"/>
        <v>4</v>
      </c>
      <c r="BH26" s="12">
        <f t="shared" si="8"/>
        <v>3</v>
      </c>
      <c r="BI26" s="24">
        <f t="shared" si="9"/>
        <v>5</v>
      </c>
      <c r="BJ26" s="25">
        <f t="shared" si="10"/>
        <v>2.5</v>
      </c>
      <c r="BK26" s="24">
        <f t="shared" si="11"/>
        <v>3.7692307692307692</v>
      </c>
      <c r="BL26" s="24">
        <f t="shared" si="12"/>
        <v>4.1538461538461542</v>
      </c>
      <c r="BM26" s="25">
        <f t="shared" si="13"/>
        <v>3.8557692307692308</v>
      </c>
      <c r="BP26" s="11">
        <f t="shared" si="14"/>
        <v>16</v>
      </c>
      <c r="BQ26" s="12">
        <f t="shared" si="15"/>
        <v>17</v>
      </c>
      <c r="BR26" s="11">
        <f t="shared" si="16"/>
        <v>17</v>
      </c>
      <c r="BS26" s="12">
        <f t="shared" si="17"/>
        <v>25</v>
      </c>
      <c r="BT26" s="11">
        <f t="shared" si="18"/>
        <v>16</v>
      </c>
      <c r="BU26" s="12">
        <f t="shared" si="19"/>
        <v>12</v>
      </c>
      <c r="BV26" s="11">
        <f t="shared" si="20"/>
        <v>20</v>
      </c>
      <c r="BW26" s="12">
        <f t="shared" si="21"/>
        <v>10</v>
      </c>
      <c r="BX26" s="11">
        <f t="shared" si="22"/>
        <v>49</v>
      </c>
      <c r="BY26" s="11">
        <f t="shared" si="23"/>
        <v>54</v>
      </c>
      <c r="BZ26" s="56"/>
    </row>
    <row r="27" spans="1:78" x14ac:dyDescent="0.25">
      <c r="A27" t="s">
        <v>234</v>
      </c>
      <c r="B27" s="5">
        <v>1</v>
      </c>
      <c r="C27">
        <v>5</v>
      </c>
      <c r="D27" s="6">
        <v>3</v>
      </c>
      <c r="E27">
        <v>2</v>
      </c>
      <c r="F27" s="6">
        <v>6</v>
      </c>
      <c r="G27">
        <v>6</v>
      </c>
      <c r="H27" s="3">
        <v>5</v>
      </c>
      <c r="I27">
        <v>5</v>
      </c>
      <c r="J27" s="6">
        <v>3</v>
      </c>
      <c r="K27">
        <v>3</v>
      </c>
      <c r="L27" s="6">
        <v>5</v>
      </c>
      <c r="M27">
        <v>5</v>
      </c>
      <c r="N27" s="6">
        <v>1</v>
      </c>
      <c r="O27">
        <v>3</v>
      </c>
      <c r="P27" s="3">
        <v>5</v>
      </c>
      <c r="Q27">
        <v>6</v>
      </c>
      <c r="R27" s="6">
        <v>5</v>
      </c>
      <c r="S27">
        <v>1</v>
      </c>
      <c r="T27" s="6">
        <v>7</v>
      </c>
      <c r="U27">
        <v>5</v>
      </c>
      <c r="V27" s="6">
        <v>5</v>
      </c>
      <c r="W27">
        <v>6</v>
      </c>
      <c r="X27" s="3">
        <v>5</v>
      </c>
      <c r="Y27">
        <v>1</v>
      </c>
      <c r="Z27" s="6">
        <v>9</v>
      </c>
      <c r="AA27">
        <v>5</v>
      </c>
      <c r="AB27" s="6">
        <v>1</v>
      </c>
      <c r="AC27">
        <v>5</v>
      </c>
      <c r="AD27" s="6">
        <v>3</v>
      </c>
      <c r="AE27">
        <v>1</v>
      </c>
      <c r="AF27" s="3">
        <v>6</v>
      </c>
      <c r="AG27">
        <v>3</v>
      </c>
      <c r="AH27" s="6">
        <v>5</v>
      </c>
      <c r="AI27">
        <v>5</v>
      </c>
      <c r="AJ27" s="6">
        <v>1</v>
      </c>
      <c r="AK27">
        <v>5</v>
      </c>
      <c r="AL27" s="6">
        <v>1</v>
      </c>
      <c r="AM27">
        <v>5</v>
      </c>
      <c r="AN27" s="6">
        <v>4</v>
      </c>
      <c r="AO27">
        <v>6</v>
      </c>
      <c r="AP27" s="3">
        <v>6</v>
      </c>
      <c r="AQ27">
        <v>11</v>
      </c>
      <c r="AR27">
        <v>4</v>
      </c>
      <c r="AS27">
        <v>1</v>
      </c>
      <c r="AT27">
        <v>24</v>
      </c>
      <c r="AU27" s="6">
        <v>2</v>
      </c>
      <c r="AV27">
        <v>50</v>
      </c>
      <c r="AW27" s="3">
        <v>370</v>
      </c>
      <c r="AY27">
        <f t="shared" si="0"/>
        <v>5</v>
      </c>
      <c r="AZ27">
        <f t="shared" si="1"/>
        <v>2</v>
      </c>
      <c r="BA27" s="6">
        <f t="shared" si="2"/>
        <v>6</v>
      </c>
      <c r="BC27" s="11">
        <f t="shared" si="3"/>
        <v>4</v>
      </c>
      <c r="BD27" s="12">
        <f t="shared" si="4"/>
        <v>3.5</v>
      </c>
      <c r="BE27" s="11">
        <f t="shared" si="5"/>
        <v>4.8</v>
      </c>
      <c r="BF27" s="12">
        <f t="shared" si="6"/>
        <v>3.4</v>
      </c>
      <c r="BG27" s="11">
        <f t="shared" si="7"/>
        <v>3</v>
      </c>
      <c r="BH27" s="12">
        <f t="shared" si="8"/>
        <v>4.75</v>
      </c>
      <c r="BI27" s="24">
        <f t="shared" si="9"/>
        <v>4.5</v>
      </c>
      <c r="BJ27" s="25">
        <f t="shared" si="10"/>
        <v>5.5</v>
      </c>
      <c r="BK27" s="24">
        <f t="shared" si="11"/>
        <v>4</v>
      </c>
      <c r="BL27" s="24">
        <f t="shared" si="12"/>
        <v>3.8461538461538463</v>
      </c>
      <c r="BM27" s="25">
        <f t="shared" si="13"/>
        <v>4.4615384615384617</v>
      </c>
      <c r="BP27" s="11">
        <f t="shared" si="14"/>
        <v>16</v>
      </c>
      <c r="BQ27" s="12">
        <f t="shared" si="15"/>
        <v>14</v>
      </c>
      <c r="BR27" s="11">
        <f t="shared" si="16"/>
        <v>24</v>
      </c>
      <c r="BS27" s="12">
        <f t="shared" si="17"/>
        <v>17</v>
      </c>
      <c r="BT27" s="11">
        <f t="shared" si="18"/>
        <v>12</v>
      </c>
      <c r="BU27" s="12">
        <f t="shared" si="19"/>
        <v>19</v>
      </c>
      <c r="BV27" s="11">
        <f t="shared" si="20"/>
        <v>18</v>
      </c>
      <c r="BW27" s="12">
        <f t="shared" si="21"/>
        <v>22</v>
      </c>
      <c r="BX27" s="11">
        <f t="shared" si="22"/>
        <v>52</v>
      </c>
      <c r="BY27" s="11">
        <f t="shared" si="23"/>
        <v>50</v>
      </c>
      <c r="BZ27" s="56"/>
    </row>
    <row r="28" spans="1:78" x14ac:dyDescent="0.25">
      <c r="A28" t="s">
        <v>235</v>
      </c>
      <c r="B28" s="5">
        <v>1</v>
      </c>
      <c r="C28">
        <v>3</v>
      </c>
      <c r="D28" s="6">
        <v>4</v>
      </c>
      <c r="E28">
        <v>6</v>
      </c>
      <c r="F28" s="6">
        <v>5</v>
      </c>
      <c r="G28">
        <v>5</v>
      </c>
      <c r="H28" s="3">
        <v>3</v>
      </c>
      <c r="I28">
        <v>4</v>
      </c>
      <c r="J28" s="6">
        <v>5</v>
      </c>
      <c r="K28">
        <v>3</v>
      </c>
      <c r="L28" s="6">
        <v>4</v>
      </c>
      <c r="M28">
        <v>2</v>
      </c>
      <c r="N28" s="6">
        <v>5</v>
      </c>
      <c r="O28">
        <v>3</v>
      </c>
      <c r="P28" s="3">
        <v>5</v>
      </c>
      <c r="Q28">
        <v>5</v>
      </c>
      <c r="R28" s="6">
        <v>4</v>
      </c>
      <c r="S28">
        <v>4</v>
      </c>
      <c r="T28" s="6">
        <v>5</v>
      </c>
      <c r="U28">
        <v>5</v>
      </c>
      <c r="V28" s="6">
        <v>3</v>
      </c>
      <c r="W28">
        <v>5</v>
      </c>
      <c r="X28" s="3">
        <v>5</v>
      </c>
      <c r="Y28">
        <v>5</v>
      </c>
      <c r="Z28" s="6">
        <v>5</v>
      </c>
      <c r="AA28">
        <v>1</v>
      </c>
      <c r="AB28" s="6">
        <v>7</v>
      </c>
      <c r="AC28">
        <v>4</v>
      </c>
      <c r="AD28" s="6">
        <v>4</v>
      </c>
      <c r="AE28">
        <v>3</v>
      </c>
      <c r="AF28" s="3">
        <v>5</v>
      </c>
      <c r="AG28">
        <v>4</v>
      </c>
      <c r="AH28" s="6">
        <v>4</v>
      </c>
      <c r="AI28">
        <v>2</v>
      </c>
      <c r="AJ28" s="6">
        <v>6</v>
      </c>
      <c r="AK28">
        <v>6</v>
      </c>
      <c r="AL28" s="6">
        <v>5</v>
      </c>
      <c r="AM28">
        <v>5</v>
      </c>
      <c r="AN28" s="6">
        <v>5</v>
      </c>
      <c r="AO28">
        <v>6</v>
      </c>
      <c r="AP28" s="3">
        <v>5</v>
      </c>
      <c r="AQ28">
        <v>11</v>
      </c>
      <c r="AR28">
        <v>3</v>
      </c>
      <c r="AS28">
        <v>7</v>
      </c>
      <c r="AT28">
        <v>38</v>
      </c>
      <c r="AU28" s="6">
        <v>1</v>
      </c>
      <c r="AV28">
        <v>102</v>
      </c>
      <c r="AW28" s="3">
        <v>1186</v>
      </c>
      <c r="AY28">
        <f t="shared" si="0"/>
        <v>3</v>
      </c>
      <c r="AZ28">
        <f t="shared" si="1"/>
        <v>6</v>
      </c>
      <c r="BA28" s="6">
        <f t="shared" si="2"/>
        <v>5</v>
      </c>
      <c r="BC28" s="11">
        <f t="shared" si="3"/>
        <v>3</v>
      </c>
      <c r="BD28" s="12">
        <f t="shared" si="4"/>
        <v>4.75</v>
      </c>
      <c r="BE28" s="11">
        <f t="shared" si="5"/>
        <v>4.5999999999999996</v>
      </c>
      <c r="BF28" s="12">
        <f t="shared" si="6"/>
        <v>5</v>
      </c>
      <c r="BG28" s="11">
        <f t="shared" si="7"/>
        <v>3.25</v>
      </c>
      <c r="BH28" s="12">
        <f t="shared" si="8"/>
        <v>5.25</v>
      </c>
      <c r="BI28" s="24">
        <f t="shared" si="9"/>
        <v>4.75</v>
      </c>
      <c r="BJ28" s="25">
        <f t="shared" si="10"/>
        <v>4.25</v>
      </c>
      <c r="BK28" s="24">
        <f t="shared" si="11"/>
        <v>3.6923076923076925</v>
      </c>
      <c r="BL28" s="24">
        <f t="shared" si="12"/>
        <v>5</v>
      </c>
      <c r="BM28" s="25">
        <f t="shared" si="13"/>
        <v>4.4230769230769234</v>
      </c>
      <c r="BP28" s="11">
        <f t="shared" si="14"/>
        <v>12</v>
      </c>
      <c r="BQ28" s="12">
        <f t="shared" si="15"/>
        <v>19</v>
      </c>
      <c r="BR28" s="11">
        <f t="shared" si="16"/>
        <v>23</v>
      </c>
      <c r="BS28" s="12">
        <f t="shared" si="17"/>
        <v>25</v>
      </c>
      <c r="BT28" s="11">
        <f t="shared" si="18"/>
        <v>13</v>
      </c>
      <c r="BU28" s="12">
        <f t="shared" si="19"/>
        <v>21</v>
      </c>
      <c r="BV28" s="11">
        <f t="shared" si="20"/>
        <v>19</v>
      </c>
      <c r="BW28" s="12">
        <f t="shared" si="21"/>
        <v>17</v>
      </c>
      <c r="BX28" s="11">
        <f t="shared" si="22"/>
        <v>48</v>
      </c>
      <c r="BY28" s="11">
        <f t="shared" si="23"/>
        <v>65</v>
      </c>
      <c r="BZ28" s="56"/>
    </row>
    <row r="29" spans="1:78" x14ac:dyDescent="0.25">
      <c r="A29" t="s">
        <v>236</v>
      </c>
      <c r="B29" s="5">
        <v>1</v>
      </c>
      <c r="C29">
        <v>5</v>
      </c>
      <c r="D29" s="6">
        <v>2</v>
      </c>
      <c r="E29">
        <v>6</v>
      </c>
      <c r="F29" s="6">
        <v>5</v>
      </c>
      <c r="G29">
        <v>5</v>
      </c>
      <c r="H29" s="3">
        <v>1</v>
      </c>
      <c r="I29">
        <v>5</v>
      </c>
      <c r="J29" s="6">
        <v>5</v>
      </c>
      <c r="K29">
        <v>3</v>
      </c>
      <c r="L29" s="6">
        <v>5</v>
      </c>
      <c r="M29">
        <v>5</v>
      </c>
      <c r="N29" s="6">
        <v>1</v>
      </c>
      <c r="O29">
        <v>5</v>
      </c>
      <c r="P29" s="3">
        <v>3</v>
      </c>
      <c r="Q29">
        <v>4</v>
      </c>
      <c r="R29" s="6">
        <v>2</v>
      </c>
      <c r="S29">
        <v>5</v>
      </c>
      <c r="T29" s="6">
        <v>1</v>
      </c>
      <c r="U29">
        <v>5</v>
      </c>
      <c r="V29" s="6">
        <v>3</v>
      </c>
      <c r="W29">
        <v>5</v>
      </c>
      <c r="X29" s="3">
        <v>1</v>
      </c>
      <c r="Y29">
        <v>3</v>
      </c>
      <c r="Z29" s="6">
        <v>6</v>
      </c>
      <c r="AA29">
        <v>1</v>
      </c>
      <c r="AB29" s="6">
        <v>9</v>
      </c>
      <c r="AC29">
        <v>5</v>
      </c>
      <c r="AD29" s="6">
        <v>1</v>
      </c>
      <c r="AE29">
        <v>2</v>
      </c>
      <c r="AF29" s="3">
        <v>5</v>
      </c>
      <c r="AG29">
        <v>5</v>
      </c>
      <c r="AH29" s="6">
        <v>2</v>
      </c>
      <c r="AI29">
        <v>4</v>
      </c>
      <c r="AJ29" s="6">
        <v>2</v>
      </c>
      <c r="AK29">
        <v>5</v>
      </c>
      <c r="AL29" s="6">
        <v>9</v>
      </c>
      <c r="AM29">
        <v>5</v>
      </c>
      <c r="AN29" s="6">
        <v>1</v>
      </c>
      <c r="AO29">
        <v>6</v>
      </c>
      <c r="AP29" s="3">
        <v>5</v>
      </c>
      <c r="AQ29">
        <v>11</v>
      </c>
      <c r="AR29">
        <v>3</v>
      </c>
      <c r="AS29">
        <v>1</v>
      </c>
      <c r="AT29">
        <v>22</v>
      </c>
      <c r="AU29" s="6">
        <v>1</v>
      </c>
      <c r="AV29">
        <v>99</v>
      </c>
      <c r="AW29" s="3">
        <v>282</v>
      </c>
      <c r="AY29">
        <f t="shared" si="0"/>
        <v>5</v>
      </c>
      <c r="AZ29">
        <f t="shared" si="1"/>
        <v>6</v>
      </c>
      <c r="BA29" s="6">
        <f t="shared" si="2"/>
        <v>5</v>
      </c>
      <c r="BC29" s="11">
        <f t="shared" si="3"/>
        <v>4.5</v>
      </c>
      <c r="BD29" s="12">
        <f t="shared" si="4"/>
        <v>3.5</v>
      </c>
      <c r="BE29" s="11">
        <f t="shared" si="5"/>
        <v>5</v>
      </c>
      <c r="BF29" s="12">
        <f t="shared" si="6"/>
        <v>3.8</v>
      </c>
      <c r="BG29" s="11">
        <f t="shared" si="7"/>
        <v>2.75</v>
      </c>
      <c r="BH29" s="12">
        <f t="shared" si="8"/>
        <v>5.25</v>
      </c>
      <c r="BI29" s="24">
        <f t="shared" si="9"/>
        <v>4.75</v>
      </c>
      <c r="BJ29" s="25">
        <f t="shared" si="10"/>
        <v>1.75</v>
      </c>
      <c r="BK29" s="24">
        <f t="shared" si="11"/>
        <v>4.1538461538461542</v>
      </c>
      <c r="BL29" s="24">
        <f t="shared" si="12"/>
        <v>4.1538461538461542</v>
      </c>
      <c r="BM29" s="25">
        <f t="shared" si="13"/>
        <v>3.7019230769230766</v>
      </c>
      <c r="BP29" s="11">
        <f t="shared" si="14"/>
        <v>18</v>
      </c>
      <c r="BQ29" s="12">
        <f t="shared" si="15"/>
        <v>14</v>
      </c>
      <c r="BR29" s="11">
        <f t="shared" si="16"/>
        <v>25</v>
      </c>
      <c r="BS29" s="12">
        <f t="shared" si="17"/>
        <v>19</v>
      </c>
      <c r="BT29" s="11">
        <f t="shared" si="18"/>
        <v>11</v>
      </c>
      <c r="BU29" s="12">
        <f t="shared" si="19"/>
        <v>21</v>
      </c>
      <c r="BV29" s="11">
        <f t="shared" si="20"/>
        <v>19</v>
      </c>
      <c r="BW29" s="12">
        <f t="shared" si="21"/>
        <v>7</v>
      </c>
      <c r="BX29" s="11">
        <f t="shared" si="22"/>
        <v>54</v>
      </c>
      <c r="BY29" s="11">
        <f t="shared" si="23"/>
        <v>54</v>
      </c>
      <c r="BZ29" s="56"/>
    </row>
    <row r="30" spans="1:78" x14ac:dyDescent="0.25">
      <c r="A30" t="s">
        <v>237</v>
      </c>
      <c r="B30" s="5">
        <v>1</v>
      </c>
      <c r="C30">
        <v>4</v>
      </c>
      <c r="D30" s="6">
        <v>4</v>
      </c>
      <c r="E30">
        <v>3</v>
      </c>
      <c r="F30" s="6">
        <v>6</v>
      </c>
      <c r="G30">
        <v>4</v>
      </c>
      <c r="H30" s="3">
        <v>4</v>
      </c>
      <c r="I30">
        <v>4</v>
      </c>
      <c r="J30" s="6">
        <v>4</v>
      </c>
      <c r="K30">
        <v>2</v>
      </c>
      <c r="L30" s="6">
        <v>6</v>
      </c>
      <c r="M30">
        <v>5</v>
      </c>
      <c r="N30" s="6">
        <v>2</v>
      </c>
      <c r="O30">
        <v>4</v>
      </c>
      <c r="P30" s="3">
        <v>3</v>
      </c>
      <c r="Q30">
        <v>6</v>
      </c>
      <c r="R30" s="6">
        <v>5</v>
      </c>
      <c r="S30">
        <v>4</v>
      </c>
      <c r="T30" s="6">
        <v>5</v>
      </c>
      <c r="U30">
        <v>4</v>
      </c>
      <c r="V30" s="6">
        <v>5</v>
      </c>
      <c r="W30">
        <v>6</v>
      </c>
      <c r="X30" s="3">
        <v>5</v>
      </c>
      <c r="Y30">
        <v>3</v>
      </c>
      <c r="Z30" s="6">
        <v>6</v>
      </c>
      <c r="AA30">
        <v>3</v>
      </c>
      <c r="AB30" s="6">
        <v>7</v>
      </c>
      <c r="AC30">
        <v>5</v>
      </c>
      <c r="AD30" s="6">
        <v>4</v>
      </c>
      <c r="AE30">
        <v>2</v>
      </c>
      <c r="AF30" s="3">
        <v>7</v>
      </c>
      <c r="AG30">
        <v>2</v>
      </c>
      <c r="AH30" s="6">
        <v>8</v>
      </c>
      <c r="AI30">
        <v>6</v>
      </c>
      <c r="AJ30" s="6">
        <v>5</v>
      </c>
      <c r="AK30">
        <v>2</v>
      </c>
      <c r="AL30" s="6">
        <v>6</v>
      </c>
      <c r="AM30">
        <v>4</v>
      </c>
      <c r="AN30" s="6">
        <v>5</v>
      </c>
      <c r="AO30">
        <v>6</v>
      </c>
      <c r="AP30" s="3">
        <v>5</v>
      </c>
      <c r="AQ30">
        <v>11</v>
      </c>
      <c r="AR30">
        <v>3</v>
      </c>
      <c r="AS30">
        <v>2</v>
      </c>
      <c r="AT30">
        <v>22</v>
      </c>
      <c r="AU30" s="6">
        <v>2</v>
      </c>
      <c r="AV30">
        <v>107</v>
      </c>
      <c r="AW30" s="3">
        <v>685</v>
      </c>
      <c r="AY30">
        <f t="shared" si="0"/>
        <v>4</v>
      </c>
      <c r="AZ30">
        <f t="shared" si="1"/>
        <v>3</v>
      </c>
      <c r="BA30" s="6">
        <f t="shared" si="2"/>
        <v>4</v>
      </c>
      <c r="BC30" s="11">
        <f t="shared" si="3"/>
        <v>3.75</v>
      </c>
      <c r="BD30" s="12">
        <f t="shared" si="4"/>
        <v>3.75</v>
      </c>
      <c r="BE30" s="11">
        <f t="shared" si="5"/>
        <v>4</v>
      </c>
      <c r="BF30" s="12">
        <f t="shared" si="6"/>
        <v>5.8</v>
      </c>
      <c r="BG30" s="11">
        <f t="shared" si="7"/>
        <v>3.25</v>
      </c>
      <c r="BH30" s="12">
        <f t="shared" si="8"/>
        <v>6</v>
      </c>
      <c r="BI30" s="24">
        <f t="shared" si="9"/>
        <v>5</v>
      </c>
      <c r="BJ30" s="25">
        <f t="shared" si="10"/>
        <v>5</v>
      </c>
      <c r="BK30" s="24">
        <f t="shared" si="11"/>
        <v>3.6923076923076925</v>
      </c>
      <c r="BL30" s="24">
        <f t="shared" si="12"/>
        <v>5.2307692307692308</v>
      </c>
      <c r="BM30" s="25">
        <f t="shared" si="13"/>
        <v>4.7307692307692308</v>
      </c>
      <c r="BP30" s="11">
        <f t="shared" si="14"/>
        <v>15</v>
      </c>
      <c r="BQ30" s="12">
        <f t="shared" si="15"/>
        <v>15</v>
      </c>
      <c r="BR30" s="11">
        <f t="shared" si="16"/>
        <v>20</v>
      </c>
      <c r="BS30" s="12">
        <f t="shared" si="17"/>
        <v>29</v>
      </c>
      <c r="BT30" s="11">
        <f t="shared" si="18"/>
        <v>13</v>
      </c>
      <c r="BU30" s="12">
        <f t="shared" si="19"/>
        <v>24</v>
      </c>
      <c r="BV30" s="11">
        <f t="shared" si="20"/>
        <v>20</v>
      </c>
      <c r="BW30" s="12">
        <f t="shared" si="21"/>
        <v>20</v>
      </c>
      <c r="BX30" s="11">
        <f t="shared" si="22"/>
        <v>48</v>
      </c>
      <c r="BY30" s="11">
        <f t="shared" si="23"/>
        <v>68</v>
      </c>
      <c r="BZ30" s="56"/>
    </row>
    <row r="31" spans="1:78" x14ac:dyDescent="0.25">
      <c r="A31" t="s">
        <v>238</v>
      </c>
      <c r="B31" s="5">
        <v>1</v>
      </c>
      <c r="C31">
        <v>3</v>
      </c>
      <c r="D31" s="6">
        <v>6</v>
      </c>
      <c r="E31">
        <v>3</v>
      </c>
      <c r="F31" s="6">
        <v>5</v>
      </c>
      <c r="G31">
        <v>4</v>
      </c>
      <c r="H31" s="3">
        <v>3</v>
      </c>
      <c r="I31">
        <v>6</v>
      </c>
      <c r="J31" s="6">
        <v>5</v>
      </c>
      <c r="K31">
        <v>1</v>
      </c>
      <c r="L31" s="6">
        <v>7</v>
      </c>
      <c r="M31">
        <v>4</v>
      </c>
      <c r="N31" s="6">
        <v>5</v>
      </c>
      <c r="O31">
        <v>3</v>
      </c>
      <c r="P31" s="3">
        <v>5</v>
      </c>
      <c r="Q31">
        <v>1</v>
      </c>
      <c r="R31" s="6">
        <v>5</v>
      </c>
      <c r="S31">
        <v>4</v>
      </c>
      <c r="T31" s="6">
        <v>4</v>
      </c>
      <c r="U31">
        <v>3</v>
      </c>
      <c r="V31" s="6">
        <v>6</v>
      </c>
      <c r="W31">
        <v>5</v>
      </c>
      <c r="X31" s="3">
        <v>3</v>
      </c>
      <c r="Y31">
        <v>3</v>
      </c>
      <c r="Z31" s="6">
        <v>8</v>
      </c>
      <c r="AA31">
        <v>6</v>
      </c>
      <c r="AB31" s="6">
        <v>5</v>
      </c>
      <c r="AC31">
        <v>4</v>
      </c>
      <c r="AD31" s="6">
        <v>4</v>
      </c>
      <c r="AE31">
        <v>1</v>
      </c>
      <c r="AF31" s="3">
        <v>5</v>
      </c>
      <c r="AG31">
        <v>4</v>
      </c>
      <c r="AH31" s="6">
        <v>7</v>
      </c>
      <c r="AI31">
        <v>6</v>
      </c>
      <c r="AJ31" s="6">
        <v>8</v>
      </c>
      <c r="AK31">
        <v>6</v>
      </c>
      <c r="AL31" s="6">
        <v>5</v>
      </c>
      <c r="AM31">
        <v>5</v>
      </c>
      <c r="AN31" s="6">
        <v>5</v>
      </c>
      <c r="AO31">
        <v>6</v>
      </c>
      <c r="AP31" s="3">
        <v>7</v>
      </c>
      <c r="AQ31">
        <v>11</v>
      </c>
      <c r="AR31">
        <v>4</v>
      </c>
      <c r="AS31">
        <v>1</v>
      </c>
      <c r="AT31">
        <v>35</v>
      </c>
      <c r="AU31" s="6">
        <v>2</v>
      </c>
      <c r="AV31">
        <v>111</v>
      </c>
      <c r="AW31" s="3">
        <v>1107</v>
      </c>
      <c r="AY31">
        <f t="shared" si="0"/>
        <v>3</v>
      </c>
      <c r="AZ31">
        <f t="shared" si="1"/>
        <v>3</v>
      </c>
      <c r="BA31" s="6">
        <f t="shared" si="2"/>
        <v>4</v>
      </c>
      <c r="BC31" s="11">
        <f t="shared" si="3"/>
        <v>3.5</v>
      </c>
      <c r="BD31" s="12">
        <f t="shared" si="4"/>
        <v>5.5</v>
      </c>
      <c r="BE31" s="11">
        <f t="shared" si="5"/>
        <v>5.4</v>
      </c>
      <c r="BF31" s="12">
        <f t="shared" si="6"/>
        <v>6.4</v>
      </c>
      <c r="BG31" s="11">
        <f t="shared" si="7"/>
        <v>3.5</v>
      </c>
      <c r="BH31" s="12">
        <f t="shared" si="8"/>
        <v>5.5</v>
      </c>
      <c r="BI31" s="24">
        <f t="shared" si="9"/>
        <v>3.25</v>
      </c>
      <c r="BJ31" s="25">
        <f t="shared" si="10"/>
        <v>4.5</v>
      </c>
      <c r="BK31" s="24">
        <f t="shared" si="11"/>
        <v>4.2307692307692308</v>
      </c>
      <c r="BL31" s="24">
        <f t="shared" si="12"/>
        <v>5.8461538461538458</v>
      </c>
      <c r="BM31" s="25">
        <f t="shared" si="13"/>
        <v>4.4567307692307692</v>
      </c>
      <c r="BP31" s="11">
        <f t="shared" si="14"/>
        <v>14</v>
      </c>
      <c r="BQ31" s="12">
        <f t="shared" si="15"/>
        <v>22</v>
      </c>
      <c r="BR31" s="11">
        <f t="shared" si="16"/>
        <v>27</v>
      </c>
      <c r="BS31" s="12">
        <f t="shared" si="17"/>
        <v>32</v>
      </c>
      <c r="BT31" s="11">
        <f t="shared" si="18"/>
        <v>14</v>
      </c>
      <c r="BU31" s="12">
        <f t="shared" si="19"/>
        <v>22</v>
      </c>
      <c r="BV31" s="11">
        <f t="shared" si="20"/>
        <v>13</v>
      </c>
      <c r="BW31" s="12">
        <f t="shared" si="21"/>
        <v>18</v>
      </c>
      <c r="BX31" s="11">
        <f t="shared" si="22"/>
        <v>55</v>
      </c>
      <c r="BY31" s="11">
        <f t="shared" si="23"/>
        <v>76</v>
      </c>
      <c r="BZ31" s="56"/>
    </row>
    <row r="32" spans="1:78" x14ac:dyDescent="0.25">
      <c r="A32" t="s">
        <v>253</v>
      </c>
      <c r="B32" s="5">
        <v>1</v>
      </c>
      <c r="C32">
        <v>3</v>
      </c>
      <c r="D32" s="6">
        <v>4</v>
      </c>
      <c r="E32">
        <v>6</v>
      </c>
      <c r="F32" s="6">
        <v>4</v>
      </c>
      <c r="G32">
        <v>4</v>
      </c>
      <c r="H32" s="3">
        <v>2</v>
      </c>
      <c r="I32">
        <v>4</v>
      </c>
      <c r="J32" s="6">
        <v>3</v>
      </c>
      <c r="K32">
        <v>2</v>
      </c>
      <c r="L32" s="6">
        <v>8</v>
      </c>
      <c r="M32">
        <v>3</v>
      </c>
      <c r="N32" s="6">
        <v>4</v>
      </c>
      <c r="O32">
        <v>4</v>
      </c>
      <c r="P32" s="3">
        <v>3</v>
      </c>
      <c r="Q32">
        <v>5</v>
      </c>
      <c r="R32" s="6">
        <v>2</v>
      </c>
      <c r="S32">
        <v>5</v>
      </c>
      <c r="T32" s="6">
        <v>5</v>
      </c>
      <c r="U32">
        <v>5</v>
      </c>
      <c r="V32" s="6">
        <v>3</v>
      </c>
      <c r="W32">
        <v>5</v>
      </c>
      <c r="X32" s="3">
        <v>4</v>
      </c>
      <c r="Y32">
        <v>2</v>
      </c>
      <c r="Z32" s="6">
        <v>7</v>
      </c>
      <c r="AA32">
        <v>3</v>
      </c>
      <c r="AB32" s="6">
        <v>3</v>
      </c>
      <c r="AC32">
        <v>2</v>
      </c>
      <c r="AD32" s="6">
        <v>6</v>
      </c>
      <c r="AE32">
        <v>2</v>
      </c>
      <c r="AF32" s="3">
        <v>6</v>
      </c>
      <c r="AG32">
        <v>4</v>
      </c>
      <c r="AH32" s="6">
        <v>3</v>
      </c>
      <c r="AI32">
        <v>1</v>
      </c>
      <c r="AJ32" s="6">
        <v>7</v>
      </c>
      <c r="AK32">
        <v>3</v>
      </c>
      <c r="AL32" s="6">
        <v>4</v>
      </c>
      <c r="AM32">
        <v>3</v>
      </c>
      <c r="AN32" s="6">
        <v>5</v>
      </c>
      <c r="AO32">
        <v>6</v>
      </c>
      <c r="AP32" s="3">
        <v>5</v>
      </c>
      <c r="AQ32">
        <v>11</v>
      </c>
      <c r="AR32">
        <v>5</v>
      </c>
      <c r="AS32">
        <v>3</v>
      </c>
      <c r="AT32">
        <v>35</v>
      </c>
      <c r="AU32" s="6">
        <v>2</v>
      </c>
      <c r="AV32">
        <v>135</v>
      </c>
      <c r="AW32" s="3">
        <v>1133</v>
      </c>
      <c r="AY32">
        <f t="shared" si="0"/>
        <v>3</v>
      </c>
      <c r="AZ32">
        <f t="shared" si="1"/>
        <v>6</v>
      </c>
      <c r="BA32" s="6">
        <f t="shared" si="2"/>
        <v>4</v>
      </c>
      <c r="BC32" s="11">
        <f t="shared" si="3"/>
        <v>3.25</v>
      </c>
      <c r="BD32" s="12">
        <f t="shared" si="4"/>
        <v>4.5</v>
      </c>
      <c r="BE32" s="11">
        <f t="shared" si="5"/>
        <v>3.4</v>
      </c>
      <c r="BF32" s="12">
        <f t="shared" si="6"/>
        <v>4.8</v>
      </c>
      <c r="BG32" s="11">
        <f t="shared" si="7"/>
        <v>2.25</v>
      </c>
      <c r="BH32" s="12">
        <f t="shared" si="8"/>
        <v>5.5</v>
      </c>
      <c r="BI32" s="24">
        <f t="shared" si="9"/>
        <v>5</v>
      </c>
      <c r="BJ32" s="25">
        <f t="shared" si="10"/>
        <v>3.5</v>
      </c>
      <c r="BK32" s="24">
        <f t="shared" si="11"/>
        <v>3</v>
      </c>
      <c r="BL32" s="24">
        <f t="shared" si="12"/>
        <v>4.9230769230769234</v>
      </c>
      <c r="BM32" s="25">
        <f t="shared" si="13"/>
        <v>4.1057692307692308</v>
      </c>
      <c r="BP32" s="11">
        <f t="shared" si="14"/>
        <v>13</v>
      </c>
      <c r="BQ32" s="12">
        <f t="shared" si="15"/>
        <v>18</v>
      </c>
      <c r="BR32" s="11">
        <f t="shared" si="16"/>
        <v>17</v>
      </c>
      <c r="BS32" s="12">
        <f t="shared" si="17"/>
        <v>24</v>
      </c>
      <c r="BT32" s="11">
        <f t="shared" si="18"/>
        <v>9</v>
      </c>
      <c r="BU32" s="12">
        <f t="shared" si="19"/>
        <v>22</v>
      </c>
      <c r="BV32" s="11">
        <f t="shared" si="20"/>
        <v>20</v>
      </c>
      <c r="BW32" s="12">
        <f t="shared" si="21"/>
        <v>14</v>
      </c>
      <c r="BX32" s="11">
        <f t="shared" si="22"/>
        <v>39</v>
      </c>
      <c r="BY32" s="11">
        <f t="shared" si="23"/>
        <v>64</v>
      </c>
      <c r="BZ32" s="56"/>
    </row>
    <row r="33" spans="1:78" x14ac:dyDescent="0.25">
      <c r="A33" t="s">
        <v>254</v>
      </c>
      <c r="B33" s="5">
        <v>1</v>
      </c>
      <c r="C33">
        <v>5</v>
      </c>
      <c r="D33" s="6">
        <v>4</v>
      </c>
      <c r="E33">
        <v>3</v>
      </c>
      <c r="F33" s="6">
        <v>5</v>
      </c>
      <c r="G33">
        <v>5</v>
      </c>
      <c r="H33" s="3">
        <v>5</v>
      </c>
      <c r="I33">
        <v>4</v>
      </c>
      <c r="J33" s="6">
        <v>5</v>
      </c>
      <c r="K33">
        <v>3</v>
      </c>
      <c r="L33" s="6">
        <v>6</v>
      </c>
      <c r="M33">
        <v>5</v>
      </c>
      <c r="N33" s="6">
        <v>4</v>
      </c>
      <c r="O33">
        <v>5</v>
      </c>
      <c r="P33" s="3">
        <v>5</v>
      </c>
      <c r="Q33">
        <v>3</v>
      </c>
      <c r="R33" s="6">
        <v>5</v>
      </c>
      <c r="S33">
        <v>3</v>
      </c>
      <c r="T33" s="6">
        <v>8</v>
      </c>
      <c r="U33">
        <v>5</v>
      </c>
      <c r="V33" s="6">
        <v>5</v>
      </c>
      <c r="W33">
        <v>5</v>
      </c>
      <c r="X33" s="3">
        <v>1</v>
      </c>
      <c r="Y33">
        <v>3</v>
      </c>
      <c r="Z33" s="6">
        <v>6</v>
      </c>
      <c r="AA33">
        <v>5</v>
      </c>
      <c r="AB33" s="6">
        <v>1</v>
      </c>
      <c r="AC33">
        <v>5</v>
      </c>
      <c r="AD33" s="6">
        <v>3</v>
      </c>
      <c r="AE33">
        <v>3</v>
      </c>
      <c r="AF33" s="3">
        <v>5</v>
      </c>
      <c r="AG33">
        <v>3</v>
      </c>
      <c r="AH33" s="6">
        <v>6</v>
      </c>
      <c r="AI33">
        <v>4</v>
      </c>
      <c r="AJ33" s="6">
        <v>4</v>
      </c>
      <c r="AK33">
        <v>3</v>
      </c>
      <c r="AL33" s="6">
        <v>5</v>
      </c>
      <c r="AM33">
        <v>5</v>
      </c>
      <c r="AN33" s="6">
        <v>2</v>
      </c>
      <c r="AO33">
        <v>2</v>
      </c>
      <c r="AP33" s="3">
        <v>9</v>
      </c>
      <c r="AQ33">
        <v>11</v>
      </c>
      <c r="AR33">
        <v>3</v>
      </c>
      <c r="AS33">
        <v>4</v>
      </c>
      <c r="AT33">
        <v>36</v>
      </c>
      <c r="AU33" s="6">
        <v>2</v>
      </c>
      <c r="AV33">
        <v>128</v>
      </c>
      <c r="AW33" s="3">
        <v>1013</v>
      </c>
      <c r="AY33">
        <f t="shared" si="0"/>
        <v>5</v>
      </c>
      <c r="AZ33">
        <f t="shared" si="1"/>
        <v>3</v>
      </c>
      <c r="BA33" s="6">
        <f t="shared" si="2"/>
        <v>5</v>
      </c>
      <c r="BC33" s="11">
        <f t="shared" si="3"/>
        <v>4.25</v>
      </c>
      <c r="BD33" s="12">
        <f t="shared" si="4"/>
        <v>5</v>
      </c>
      <c r="BE33" s="11">
        <f t="shared" si="5"/>
        <v>3.4</v>
      </c>
      <c r="BF33" s="12">
        <f t="shared" si="6"/>
        <v>5.2</v>
      </c>
      <c r="BG33" s="11">
        <f t="shared" si="7"/>
        <v>4</v>
      </c>
      <c r="BH33" s="12">
        <f t="shared" si="8"/>
        <v>3.75</v>
      </c>
      <c r="BI33" s="24">
        <f t="shared" si="9"/>
        <v>4</v>
      </c>
      <c r="BJ33" s="25">
        <f t="shared" si="10"/>
        <v>4.75</v>
      </c>
      <c r="BK33" s="24">
        <f t="shared" si="11"/>
        <v>3.8461538461538463</v>
      </c>
      <c r="BL33" s="24">
        <f t="shared" si="12"/>
        <v>4.6923076923076925</v>
      </c>
      <c r="BM33" s="25">
        <f t="shared" si="13"/>
        <v>4.322115384615385</v>
      </c>
      <c r="BP33" s="11">
        <f t="shared" si="14"/>
        <v>17</v>
      </c>
      <c r="BQ33" s="12">
        <f t="shared" si="15"/>
        <v>20</v>
      </c>
      <c r="BR33" s="11">
        <f t="shared" si="16"/>
        <v>17</v>
      </c>
      <c r="BS33" s="12">
        <f t="shared" si="17"/>
        <v>26</v>
      </c>
      <c r="BT33" s="11">
        <f t="shared" si="18"/>
        <v>16</v>
      </c>
      <c r="BU33" s="12">
        <f t="shared" si="19"/>
        <v>15</v>
      </c>
      <c r="BV33" s="11">
        <f t="shared" si="20"/>
        <v>16</v>
      </c>
      <c r="BW33" s="12">
        <f t="shared" si="21"/>
        <v>19</v>
      </c>
      <c r="BX33" s="11">
        <f t="shared" si="22"/>
        <v>50</v>
      </c>
      <c r="BY33" s="11">
        <f t="shared" si="23"/>
        <v>61</v>
      </c>
      <c r="BZ33" s="56"/>
    </row>
    <row r="34" spans="1:78" x14ac:dyDescent="0.25">
      <c r="A34" t="s">
        <v>255</v>
      </c>
      <c r="B34" s="5">
        <v>1</v>
      </c>
      <c r="C34">
        <v>4</v>
      </c>
      <c r="D34" s="6">
        <v>4</v>
      </c>
      <c r="E34">
        <v>3</v>
      </c>
      <c r="F34" s="6">
        <v>5</v>
      </c>
      <c r="G34">
        <v>5</v>
      </c>
      <c r="H34" s="3">
        <v>2</v>
      </c>
      <c r="I34">
        <v>4</v>
      </c>
      <c r="J34" s="6">
        <v>5</v>
      </c>
      <c r="K34">
        <v>3</v>
      </c>
      <c r="L34" s="6">
        <v>4</v>
      </c>
      <c r="M34">
        <v>3</v>
      </c>
      <c r="N34" s="6">
        <v>5</v>
      </c>
      <c r="O34">
        <v>5</v>
      </c>
      <c r="P34" s="3">
        <v>3</v>
      </c>
      <c r="Q34">
        <v>4</v>
      </c>
      <c r="R34" s="6">
        <v>4</v>
      </c>
      <c r="S34">
        <v>4</v>
      </c>
      <c r="T34" s="6">
        <v>4</v>
      </c>
      <c r="U34">
        <v>5</v>
      </c>
      <c r="V34" s="6">
        <v>3</v>
      </c>
      <c r="W34">
        <v>5</v>
      </c>
      <c r="X34" s="3">
        <v>4</v>
      </c>
      <c r="Y34">
        <v>5</v>
      </c>
      <c r="Z34" s="6">
        <v>4</v>
      </c>
      <c r="AA34">
        <v>4</v>
      </c>
      <c r="AB34" s="6">
        <v>3</v>
      </c>
      <c r="AC34">
        <v>5</v>
      </c>
      <c r="AD34" s="6">
        <v>2</v>
      </c>
      <c r="AE34">
        <v>3</v>
      </c>
      <c r="AF34" s="3">
        <v>5</v>
      </c>
      <c r="AG34">
        <v>5</v>
      </c>
      <c r="AH34" s="6">
        <v>3</v>
      </c>
      <c r="AI34">
        <v>5</v>
      </c>
      <c r="AJ34" s="6">
        <v>5</v>
      </c>
      <c r="AK34">
        <v>1</v>
      </c>
      <c r="AL34" s="6">
        <v>8</v>
      </c>
      <c r="AM34">
        <v>5</v>
      </c>
      <c r="AN34" s="6">
        <v>2</v>
      </c>
      <c r="AO34">
        <v>6</v>
      </c>
      <c r="AP34" s="3">
        <v>6</v>
      </c>
      <c r="AQ34">
        <v>11</v>
      </c>
      <c r="AR34">
        <v>4</v>
      </c>
      <c r="AS34">
        <v>2</v>
      </c>
      <c r="AT34">
        <v>35</v>
      </c>
      <c r="AU34" s="6">
        <v>1</v>
      </c>
      <c r="AV34">
        <v>136</v>
      </c>
      <c r="AW34" s="3">
        <v>721</v>
      </c>
      <c r="AY34">
        <f t="shared" si="0"/>
        <v>4</v>
      </c>
      <c r="AZ34">
        <f t="shared" si="1"/>
        <v>3</v>
      </c>
      <c r="BA34" s="6">
        <f t="shared" si="2"/>
        <v>5</v>
      </c>
      <c r="BC34" s="11">
        <f t="shared" si="3"/>
        <v>3.75</v>
      </c>
      <c r="BD34" s="12">
        <f t="shared" si="4"/>
        <v>4.25</v>
      </c>
      <c r="BE34" s="11">
        <f t="shared" si="5"/>
        <v>4.4000000000000004</v>
      </c>
      <c r="BF34" s="12">
        <f t="shared" si="6"/>
        <v>4.8</v>
      </c>
      <c r="BG34" s="11">
        <f t="shared" si="7"/>
        <v>4.25</v>
      </c>
      <c r="BH34" s="12">
        <f t="shared" si="8"/>
        <v>3.5</v>
      </c>
      <c r="BI34" s="24">
        <f t="shared" si="9"/>
        <v>4.5</v>
      </c>
      <c r="BJ34" s="25">
        <f t="shared" si="10"/>
        <v>3.75</v>
      </c>
      <c r="BK34" s="24">
        <f t="shared" si="11"/>
        <v>4.1538461538461542</v>
      </c>
      <c r="BL34" s="24">
        <f t="shared" si="12"/>
        <v>4.2307692307692308</v>
      </c>
      <c r="BM34" s="25">
        <f t="shared" si="13"/>
        <v>4.1586538461538458</v>
      </c>
      <c r="BP34" s="11">
        <f t="shared" si="14"/>
        <v>15</v>
      </c>
      <c r="BQ34" s="12">
        <f t="shared" si="15"/>
        <v>17</v>
      </c>
      <c r="BR34" s="11">
        <f t="shared" si="16"/>
        <v>22</v>
      </c>
      <c r="BS34" s="12">
        <f t="shared" si="17"/>
        <v>24</v>
      </c>
      <c r="BT34" s="11">
        <f t="shared" si="18"/>
        <v>17</v>
      </c>
      <c r="BU34" s="12">
        <f t="shared" si="19"/>
        <v>14</v>
      </c>
      <c r="BV34" s="11">
        <f t="shared" si="20"/>
        <v>18</v>
      </c>
      <c r="BW34" s="12">
        <f t="shared" si="21"/>
        <v>15</v>
      </c>
      <c r="BX34" s="11">
        <f t="shared" si="22"/>
        <v>54</v>
      </c>
      <c r="BY34" s="11">
        <f t="shared" si="23"/>
        <v>55</v>
      </c>
      <c r="BZ34" s="56"/>
    </row>
    <row r="35" spans="1:78" x14ac:dyDescent="0.25">
      <c r="A35" t="s">
        <v>256</v>
      </c>
      <c r="B35" s="5">
        <v>1</v>
      </c>
      <c r="C35">
        <v>4</v>
      </c>
      <c r="D35" s="6">
        <v>3</v>
      </c>
      <c r="E35">
        <v>3</v>
      </c>
      <c r="F35" s="6">
        <v>4</v>
      </c>
      <c r="G35">
        <v>5</v>
      </c>
      <c r="H35" s="3">
        <v>2</v>
      </c>
      <c r="I35">
        <v>3</v>
      </c>
      <c r="J35" s="6">
        <v>3</v>
      </c>
      <c r="K35">
        <v>4</v>
      </c>
      <c r="L35" s="6">
        <v>3</v>
      </c>
      <c r="M35">
        <v>5</v>
      </c>
      <c r="N35" s="6">
        <v>1</v>
      </c>
      <c r="O35">
        <v>5</v>
      </c>
      <c r="P35" s="3">
        <v>5</v>
      </c>
      <c r="Q35">
        <v>4</v>
      </c>
      <c r="R35" s="6">
        <v>4</v>
      </c>
      <c r="S35">
        <v>5</v>
      </c>
      <c r="T35" s="6">
        <v>2</v>
      </c>
      <c r="U35">
        <v>3</v>
      </c>
      <c r="V35" s="6">
        <v>6</v>
      </c>
      <c r="W35">
        <v>4</v>
      </c>
      <c r="X35" s="3">
        <v>3</v>
      </c>
      <c r="Y35">
        <v>5</v>
      </c>
      <c r="Z35" s="6">
        <v>2</v>
      </c>
      <c r="AA35">
        <v>2</v>
      </c>
      <c r="AB35" s="6">
        <v>7</v>
      </c>
      <c r="AC35">
        <v>5</v>
      </c>
      <c r="AD35" s="6">
        <v>6</v>
      </c>
      <c r="AE35">
        <v>3</v>
      </c>
      <c r="AF35" s="3">
        <v>5</v>
      </c>
      <c r="AG35">
        <v>4</v>
      </c>
      <c r="AH35" s="6">
        <v>3</v>
      </c>
      <c r="AI35">
        <v>3</v>
      </c>
      <c r="AJ35" s="6">
        <v>5</v>
      </c>
      <c r="AK35">
        <v>2</v>
      </c>
      <c r="AL35" s="6">
        <v>6</v>
      </c>
      <c r="AM35">
        <v>5</v>
      </c>
      <c r="AN35" s="6">
        <v>2</v>
      </c>
      <c r="AO35">
        <v>4</v>
      </c>
      <c r="AP35" s="3">
        <v>3</v>
      </c>
      <c r="AQ35">
        <v>11</v>
      </c>
      <c r="AR35">
        <v>4</v>
      </c>
      <c r="AS35">
        <v>5</v>
      </c>
      <c r="AT35">
        <v>32</v>
      </c>
      <c r="AU35" s="6">
        <v>2</v>
      </c>
      <c r="AV35">
        <v>117</v>
      </c>
      <c r="AW35" s="3">
        <v>638</v>
      </c>
      <c r="AY35">
        <f t="shared" si="0"/>
        <v>4</v>
      </c>
      <c r="AZ35">
        <f t="shared" si="1"/>
        <v>3</v>
      </c>
      <c r="BA35" s="6">
        <f t="shared" si="2"/>
        <v>5</v>
      </c>
      <c r="BC35" s="11">
        <f t="shared" si="3"/>
        <v>4.25</v>
      </c>
      <c r="BD35" s="12">
        <f t="shared" si="4"/>
        <v>3</v>
      </c>
      <c r="BE35" s="11">
        <f t="shared" si="5"/>
        <v>3.6</v>
      </c>
      <c r="BF35" s="12">
        <f t="shared" si="6"/>
        <v>3.8</v>
      </c>
      <c r="BG35" s="11">
        <f t="shared" si="7"/>
        <v>3.75</v>
      </c>
      <c r="BH35" s="12">
        <f t="shared" si="8"/>
        <v>5</v>
      </c>
      <c r="BI35" s="24">
        <f t="shared" si="9"/>
        <v>4</v>
      </c>
      <c r="BJ35" s="25">
        <f t="shared" si="10"/>
        <v>3.75</v>
      </c>
      <c r="BK35" s="24">
        <f t="shared" si="11"/>
        <v>3.8461538461538463</v>
      </c>
      <c r="BL35" s="24">
        <f t="shared" si="12"/>
        <v>3.9230769230769229</v>
      </c>
      <c r="BM35" s="25">
        <f t="shared" si="13"/>
        <v>3.8798076923076925</v>
      </c>
      <c r="BP35" s="11">
        <f t="shared" si="14"/>
        <v>17</v>
      </c>
      <c r="BQ35" s="12">
        <f t="shared" si="15"/>
        <v>12</v>
      </c>
      <c r="BR35" s="11">
        <f t="shared" si="16"/>
        <v>18</v>
      </c>
      <c r="BS35" s="12">
        <f t="shared" si="17"/>
        <v>19</v>
      </c>
      <c r="BT35" s="11">
        <f t="shared" si="18"/>
        <v>15</v>
      </c>
      <c r="BU35" s="12">
        <f t="shared" si="19"/>
        <v>20</v>
      </c>
      <c r="BV35" s="11">
        <f t="shared" si="20"/>
        <v>16</v>
      </c>
      <c r="BW35" s="12">
        <f t="shared" si="21"/>
        <v>15</v>
      </c>
      <c r="BX35" s="11">
        <f t="shared" si="22"/>
        <v>50</v>
      </c>
      <c r="BY35" s="11">
        <f t="shared" si="23"/>
        <v>51</v>
      </c>
      <c r="BZ35" s="56"/>
    </row>
    <row r="36" spans="1:78" x14ac:dyDescent="0.25">
      <c r="A36" t="s">
        <v>264</v>
      </c>
      <c r="B36" s="5">
        <v>1</v>
      </c>
      <c r="C36">
        <v>4</v>
      </c>
      <c r="D36" s="6">
        <v>7</v>
      </c>
      <c r="E36">
        <v>4</v>
      </c>
      <c r="F36" s="6">
        <v>3</v>
      </c>
      <c r="G36">
        <v>3</v>
      </c>
      <c r="H36" s="3">
        <v>6</v>
      </c>
      <c r="I36">
        <v>4</v>
      </c>
      <c r="J36" s="6">
        <v>4</v>
      </c>
      <c r="K36">
        <v>3</v>
      </c>
      <c r="L36" s="6">
        <v>8</v>
      </c>
      <c r="M36">
        <v>5</v>
      </c>
      <c r="N36" s="6">
        <v>2</v>
      </c>
      <c r="O36">
        <v>4</v>
      </c>
      <c r="P36" s="3">
        <v>7</v>
      </c>
      <c r="Q36">
        <v>3</v>
      </c>
      <c r="R36" s="6">
        <v>4</v>
      </c>
      <c r="S36">
        <v>4</v>
      </c>
      <c r="T36" s="6">
        <v>8</v>
      </c>
      <c r="U36">
        <v>4</v>
      </c>
      <c r="V36" s="6">
        <v>4</v>
      </c>
      <c r="W36">
        <v>2</v>
      </c>
      <c r="X36" s="3">
        <v>3</v>
      </c>
      <c r="Y36">
        <v>5</v>
      </c>
      <c r="Z36" s="6">
        <v>5</v>
      </c>
      <c r="AA36">
        <v>3</v>
      </c>
      <c r="AB36" s="6">
        <v>4</v>
      </c>
      <c r="AC36">
        <v>5</v>
      </c>
      <c r="AD36" s="6">
        <v>3</v>
      </c>
      <c r="AE36">
        <v>2</v>
      </c>
      <c r="AF36" s="3">
        <v>2</v>
      </c>
      <c r="AG36">
        <v>4</v>
      </c>
      <c r="AH36" s="6">
        <v>6</v>
      </c>
      <c r="AI36">
        <v>1</v>
      </c>
      <c r="AJ36" s="6">
        <v>3</v>
      </c>
      <c r="AK36">
        <v>5</v>
      </c>
      <c r="AL36" s="6">
        <v>4</v>
      </c>
      <c r="AM36">
        <v>4</v>
      </c>
      <c r="AN36" s="6">
        <v>3</v>
      </c>
      <c r="AO36">
        <v>5</v>
      </c>
      <c r="AP36" s="3">
        <v>3</v>
      </c>
      <c r="AQ36">
        <v>11</v>
      </c>
      <c r="AR36">
        <v>5</v>
      </c>
      <c r="AS36">
        <v>4</v>
      </c>
      <c r="AT36">
        <v>36</v>
      </c>
      <c r="AU36" s="6">
        <v>2</v>
      </c>
      <c r="AV36">
        <v>117</v>
      </c>
      <c r="AW36" s="3">
        <v>426</v>
      </c>
      <c r="AY36">
        <f t="shared" si="0"/>
        <v>4</v>
      </c>
      <c r="AZ36">
        <f t="shared" si="1"/>
        <v>4</v>
      </c>
      <c r="BA36" s="6">
        <f t="shared" si="2"/>
        <v>3</v>
      </c>
      <c r="BC36" s="11">
        <f t="shared" si="3"/>
        <v>4</v>
      </c>
      <c r="BD36" s="12">
        <f t="shared" si="4"/>
        <v>5.25</v>
      </c>
      <c r="BE36" s="11">
        <f t="shared" si="5"/>
        <v>3.8</v>
      </c>
      <c r="BF36" s="12">
        <f t="shared" si="6"/>
        <v>3.8</v>
      </c>
      <c r="BG36" s="11">
        <f t="shared" si="7"/>
        <v>3.75</v>
      </c>
      <c r="BH36" s="12">
        <f t="shared" si="8"/>
        <v>3.5</v>
      </c>
      <c r="BI36" s="24">
        <f t="shared" si="9"/>
        <v>3.25</v>
      </c>
      <c r="BJ36" s="25">
        <f t="shared" si="10"/>
        <v>4.75</v>
      </c>
      <c r="BK36" s="24">
        <f t="shared" si="11"/>
        <v>3.8461538461538463</v>
      </c>
      <c r="BL36" s="24">
        <f t="shared" si="12"/>
        <v>4.1538461538461542</v>
      </c>
      <c r="BM36" s="25">
        <f t="shared" si="13"/>
        <v>4</v>
      </c>
      <c r="BP36" s="11">
        <f t="shared" si="14"/>
        <v>16</v>
      </c>
      <c r="BQ36" s="12">
        <f t="shared" si="15"/>
        <v>21</v>
      </c>
      <c r="BR36" s="11">
        <f t="shared" si="16"/>
        <v>19</v>
      </c>
      <c r="BS36" s="12">
        <f t="shared" si="17"/>
        <v>19</v>
      </c>
      <c r="BT36" s="11">
        <f t="shared" si="18"/>
        <v>15</v>
      </c>
      <c r="BU36" s="12">
        <f t="shared" si="19"/>
        <v>14</v>
      </c>
      <c r="BV36" s="11">
        <f t="shared" si="20"/>
        <v>13</v>
      </c>
      <c r="BW36" s="12">
        <f t="shared" si="21"/>
        <v>19</v>
      </c>
      <c r="BX36" s="11">
        <f t="shared" si="22"/>
        <v>50</v>
      </c>
      <c r="BY36" s="11">
        <f t="shared" si="23"/>
        <v>54</v>
      </c>
      <c r="BZ36" s="56"/>
    </row>
    <row r="37" spans="1:78" s="13" customFormat="1" ht="18.75" x14ac:dyDescent="0.3">
      <c r="A37" s="13" t="s">
        <v>260</v>
      </c>
      <c r="B37" s="30"/>
      <c r="C37" s="18">
        <f>AVERAGE(C7:C36)</f>
        <v>4</v>
      </c>
      <c r="D37" s="19"/>
      <c r="E37" s="18">
        <f>AVERAGE(E7:E36)</f>
        <v>3.2666666666666666</v>
      </c>
      <c r="F37" s="19"/>
      <c r="G37" s="18">
        <f>AVERAGE(G7:G36)</f>
        <v>4.4333333333333336</v>
      </c>
      <c r="H37" s="38"/>
      <c r="I37" s="18">
        <f t="shared" ref="I37:AP37" si="24">AVERAGE(I7:I36)</f>
        <v>3.6</v>
      </c>
      <c r="J37" s="19">
        <f t="shared" si="24"/>
        <v>4.3666666666666663</v>
      </c>
      <c r="K37" s="18">
        <f t="shared" si="24"/>
        <v>2.5333333333333332</v>
      </c>
      <c r="L37" s="19">
        <f t="shared" si="24"/>
        <v>5.5333333333333332</v>
      </c>
      <c r="M37" s="18">
        <f t="shared" si="24"/>
        <v>3.7333333333333334</v>
      </c>
      <c r="N37" s="19">
        <f t="shared" si="24"/>
        <v>3.9333333333333331</v>
      </c>
      <c r="O37" s="18">
        <f t="shared" si="24"/>
        <v>3.9666666666666668</v>
      </c>
      <c r="P37" s="38">
        <f t="shared" si="24"/>
        <v>4.2333333333333334</v>
      </c>
      <c r="Q37" s="18">
        <f t="shared" si="24"/>
        <v>4.0333333333333332</v>
      </c>
      <c r="R37" s="19">
        <f t="shared" si="24"/>
        <v>3.5</v>
      </c>
      <c r="S37" s="18">
        <f t="shared" si="24"/>
        <v>4.2333333333333334</v>
      </c>
      <c r="T37" s="19">
        <f t="shared" si="24"/>
        <v>4.4333333333333336</v>
      </c>
      <c r="U37" s="18">
        <f t="shared" si="24"/>
        <v>4.2666666666666666</v>
      </c>
      <c r="V37" s="19">
        <f t="shared" si="24"/>
        <v>3.7</v>
      </c>
      <c r="W37" s="18">
        <f t="shared" si="24"/>
        <v>4.5</v>
      </c>
      <c r="X37" s="38">
        <f t="shared" si="24"/>
        <v>3.5666666666666669</v>
      </c>
      <c r="Y37" s="18">
        <f t="shared" si="24"/>
        <v>3.9666666666666668</v>
      </c>
      <c r="Z37" s="19">
        <f t="shared" si="24"/>
        <v>4.5999999999999996</v>
      </c>
      <c r="AA37" s="18">
        <f t="shared" si="24"/>
        <v>3.7666666666666666</v>
      </c>
      <c r="AB37" s="19">
        <f t="shared" si="24"/>
        <v>3.9</v>
      </c>
      <c r="AC37" s="18">
        <f t="shared" si="24"/>
        <v>4.4666666666666668</v>
      </c>
      <c r="AD37" s="19">
        <f t="shared" si="24"/>
        <v>3.6</v>
      </c>
      <c r="AE37" s="18">
        <f t="shared" si="24"/>
        <v>3.2</v>
      </c>
      <c r="AF37" s="38">
        <f t="shared" si="24"/>
        <v>4.5</v>
      </c>
      <c r="AG37" s="18">
        <f t="shared" si="24"/>
        <v>3.7333333333333334</v>
      </c>
      <c r="AH37" s="19">
        <f t="shared" si="24"/>
        <v>4.5</v>
      </c>
      <c r="AI37" s="18">
        <f t="shared" si="24"/>
        <v>2.7666666666666666</v>
      </c>
      <c r="AJ37" s="19">
        <f t="shared" si="24"/>
        <v>5.7666666666666666</v>
      </c>
      <c r="AK37" s="18">
        <f t="shared" si="24"/>
        <v>3</v>
      </c>
      <c r="AL37" s="19">
        <f t="shared" si="24"/>
        <v>6.0666666666666664</v>
      </c>
      <c r="AM37" s="18">
        <f t="shared" si="24"/>
        <v>4.7</v>
      </c>
      <c r="AN37" s="19">
        <f t="shared" si="24"/>
        <v>3.7</v>
      </c>
      <c r="AO37" s="18">
        <f t="shared" si="24"/>
        <v>4.1333333333333337</v>
      </c>
      <c r="AP37" s="38">
        <f t="shared" si="24"/>
        <v>5.3</v>
      </c>
      <c r="AR37" s="15">
        <f t="shared" ref="AR37:AW37" si="25">AVERAGE(AR7:AR36)</f>
        <v>3.8</v>
      </c>
      <c r="AS37" s="15">
        <f t="shared" si="25"/>
        <v>3.0333333333333332</v>
      </c>
      <c r="AT37" s="17">
        <f t="shared" si="25"/>
        <v>30.133333333333333</v>
      </c>
      <c r="AU37" s="16">
        <f t="shared" si="25"/>
        <v>1.5333333333333334</v>
      </c>
      <c r="AV37" s="17">
        <f t="shared" si="25"/>
        <v>83.4</v>
      </c>
      <c r="AW37" s="40">
        <f t="shared" si="25"/>
        <v>616.83333333333337</v>
      </c>
      <c r="AX37" s="14"/>
      <c r="AY37" s="18">
        <f>AVERAGE(AY7:AY36)</f>
        <v>4</v>
      </c>
      <c r="AZ37" s="18">
        <f>AVERAGE(AZ7:AZ36)</f>
        <v>3.2666666666666666</v>
      </c>
      <c r="BA37" s="19">
        <f>AVERAGE(BA7:BA36)</f>
        <v>4.4333333333333336</v>
      </c>
      <c r="BB37" s="18"/>
      <c r="BC37" s="18">
        <f t="shared" ref="BC37:BM37" si="26">AVERAGE(BC7:BC36)</f>
        <v>3.4583333333333335</v>
      </c>
      <c r="BD37" s="19">
        <f t="shared" si="26"/>
        <v>4.5166666666666666</v>
      </c>
      <c r="BE37" s="18">
        <f t="shared" si="26"/>
        <v>3.6666666666666665</v>
      </c>
      <c r="BF37" s="19">
        <f t="shared" si="26"/>
        <v>5.0666666666666673</v>
      </c>
      <c r="BG37" s="18">
        <f t="shared" si="26"/>
        <v>3.85</v>
      </c>
      <c r="BH37" s="19">
        <f t="shared" si="26"/>
        <v>4.1500000000000004</v>
      </c>
      <c r="BI37" s="20">
        <f t="shared" si="26"/>
        <v>4.2583333333333337</v>
      </c>
      <c r="BJ37" s="21">
        <f t="shared" si="26"/>
        <v>3.8</v>
      </c>
      <c r="BK37" s="20">
        <f t="shared" si="26"/>
        <v>3.6589743589743593</v>
      </c>
      <c r="BL37" s="20">
        <f t="shared" si="26"/>
        <v>4.6153846153846159</v>
      </c>
      <c r="BM37" s="21">
        <f t="shared" si="26"/>
        <v>4.0831730769230763</v>
      </c>
      <c r="BO37" s="14" t="s">
        <v>148</v>
      </c>
      <c r="BP37" s="18">
        <f t="shared" ref="BP37:BY37" si="27">VARP(BP7:BP36)</f>
        <v>6.4055555555555559</v>
      </c>
      <c r="BQ37" s="19">
        <f t="shared" si="27"/>
        <v>16.728888888888889</v>
      </c>
      <c r="BR37" s="18">
        <f t="shared" si="27"/>
        <v>14.622222222222222</v>
      </c>
      <c r="BS37" s="19">
        <f t="shared" si="27"/>
        <v>31.755555555555556</v>
      </c>
      <c r="BT37" s="18">
        <f t="shared" si="27"/>
        <v>7.9066666666666663</v>
      </c>
      <c r="BU37" s="19">
        <f t="shared" si="27"/>
        <v>18.106666666666666</v>
      </c>
      <c r="BV37" s="18">
        <f t="shared" si="27"/>
        <v>6.0322222222222219</v>
      </c>
      <c r="BW37" s="19">
        <f t="shared" si="27"/>
        <v>13.693333333333333</v>
      </c>
      <c r="BX37" s="18">
        <f t="shared" si="27"/>
        <v>24.77888888888889</v>
      </c>
      <c r="BY37" s="18">
        <f t="shared" si="27"/>
        <v>100.26666666666667</v>
      </c>
      <c r="BZ37" s="73"/>
    </row>
    <row r="38" spans="1:78" ht="17.25" customHeight="1" x14ac:dyDescent="0.3">
      <c r="A38" t="s">
        <v>146</v>
      </c>
      <c r="C38" s="11">
        <f>VARP(C7:C36)</f>
        <v>1</v>
      </c>
      <c r="D38" s="12"/>
      <c r="E38" s="11">
        <f>VARP(E7:E36)</f>
        <v>2.2622222222222224</v>
      </c>
      <c r="F38" s="12"/>
      <c r="G38" s="11">
        <f>VARP(G7:G36)</f>
        <v>0.51222222222222225</v>
      </c>
      <c r="H38" s="39"/>
      <c r="I38" s="11">
        <f t="shared" ref="I38:AP38" si="28">VARP(I7:I36)</f>
        <v>1.04</v>
      </c>
      <c r="J38" s="12">
        <f t="shared" si="28"/>
        <v>1.5655555555555556</v>
      </c>
      <c r="K38" s="11">
        <f t="shared" si="28"/>
        <v>1.1822222222222223</v>
      </c>
      <c r="L38" s="12">
        <f t="shared" si="28"/>
        <v>2.9822222222222221</v>
      </c>
      <c r="M38" s="11">
        <f t="shared" si="28"/>
        <v>1.3288888888888888</v>
      </c>
      <c r="N38" s="12">
        <f t="shared" si="28"/>
        <v>3.2622222222222224</v>
      </c>
      <c r="O38" s="11">
        <f t="shared" si="28"/>
        <v>0.69888888888888889</v>
      </c>
      <c r="P38" s="39">
        <f t="shared" si="28"/>
        <v>1.4455555555555555</v>
      </c>
      <c r="Q38" s="11">
        <f t="shared" si="28"/>
        <v>1.4322222222222223</v>
      </c>
      <c r="R38" s="12">
        <f t="shared" si="28"/>
        <v>1.85</v>
      </c>
      <c r="S38" s="11">
        <f t="shared" si="28"/>
        <v>1.3122222222222222</v>
      </c>
      <c r="T38" s="12">
        <f t="shared" si="28"/>
        <v>3.2455555555555557</v>
      </c>
      <c r="U38" s="11">
        <f t="shared" si="28"/>
        <v>1.2622222222222221</v>
      </c>
      <c r="V38" s="12">
        <f t="shared" si="28"/>
        <v>2.61</v>
      </c>
      <c r="W38" s="11">
        <f t="shared" si="28"/>
        <v>1.3166666666666667</v>
      </c>
      <c r="X38" s="39">
        <f t="shared" si="28"/>
        <v>3.4455555555555555</v>
      </c>
      <c r="Y38" s="11">
        <f t="shared" si="28"/>
        <v>1.5655555555555556</v>
      </c>
      <c r="Z38" s="12">
        <f t="shared" si="28"/>
        <v>3.3733333333333335</v>
      </c>
      <c r="AA38" s="11">
        <f t="shared" si="28"/>
        <v>2.0455555555555556</v>
      </c>
      <c r="AB38" s="12">
        <f t="shared" si="28"/>
        <v>3.9566666666666666</v>
      </c>
      <c r="AC38" s="11">
        <f t="shared" si="28"/>
        <v>0.78222222222222226</v>
      </c>
      <c r="AD38" s="12">
        <f t="shared" si="28"/>
        <v>2.9066666666666667</v>
      </c>
      <c r="AE38" s="11">
        <f t="shared" si="28"/>
        <v>1.96</v>
      </c>
      <c r="AF38" s="39">
        <f t="shared" si="28"/>
        <v>2.5833333333333335</v>
      </c>
      <c r="AG38" s="11">
        <f t="shared" si="28"/>
        <v>1.1288888888888888</v>
      </c>
      <c r="AH38" s="12">
        <f t="shared" si="28"/>
        <v>3.3833333333333333</v>
      </c>
      <c r="AI38" s="11">
        <f t="shared" si="28"/>
        <v>2.9788888888888887</v>
      </c>
      <c r="AJ38" s="12">
        <f t="shared" si="28"/>
        <v>3.778888888888889</v>
      </c>
      <c r="AK38" s="11">
        <f t="shared" si="28"/>
        <v>2.2666666666666666</v>
      </c>
      <c r="AL38" s="12">
        <f t="shared" si="28"/>
        <v>3.4622222222222221</v>
      </c>
      <c r="AM38" s="11">
        <f t="shared" si="28"/>
        <v>0.41</v>
      </c>
      <c r="AN38" s="12">
        <f t="shared" si="28"/>
        <v>3.01</v>
      </c>
      <c r="AO38" s="11">
        <f t="shared" si="28"/>
        <v>3.1822222222222223</v>
      </c>
      <c r="AP38" s="39">
        <f t="shared" si="28"/>
        <v>2.7433333333333332</v>
      </c>
      <c r="AW38" s="5"/>
      <c r="AY38" s="157" t="s">
        <v>164</v>
      </c>
      <c r="AZ38" s="158"/>
      <c r="BA38" s="159"/>
      <c r="BB38" s="11"/>
      <c r="BC38" s="11">
        <f t="shared" ref="BC38:BL38" si="29">STDEV(BC7:BC36)</f>
        <v>0.64354665631217089</v>
      </c>
      <c r="BD38" s="12">
        <f t="shared" si="29"/>
        <v>1.0400044208570938</v>
      </c>
      <c r="BE38" s="11">
        <f t="shared" si="29"/>
        <v>0.77785440235584591</v>
      </c>
      <c r="BF38" s="12">
        <f t="shared" si="29"/>
        <v>1.1463084177069189</v>
      </c>
      <c r="BG38" s="11">
        <f t="shared" si="29"/>
        <v>0.71498734013388221</v>
      </c>
      <c r="BH38" s="12">
        <f t="shared" si="29"/>
        <v>1.0819841288911844</v>
      </c>
      <c r="BI38" s="11">
        <f t="shared" si="29"/>
        <v>0.62451130319321924</v>
      </c>
      <c r="BJ38" s="12">
        <f t="shared" si="29"/>
        <v>0.9409276420566075</v>
      </c>
      <c r="BK38" s="43">
        <f t="shared" si="29"/>
        <v>0.38945670953214523</v>
      </c>
      <c r="BL38" s="43">
        <f t="shared" si="29"/>
        <v>0.78342344581324785</v>
      </c>
      <c r="BM38" s="27"/>
      <c r="BO38" s="6" t="s">
        <v>149</v>
      </c>
      <c r="BP38" s="11">
        <f>SUM(I38, K38, M38, O38)</f>
        <v>4.25</v>
      </c>
      <c r="BQ38" s="12">
        <f>SUM(J38, L38, N38, P38)</f>
        <v>9.2555555555555564</v>
      </c>
      <c r="BR38" s="11">
        <f>SUM(AG38, AI38, AK38, AM38, AO38)</f>
        <v>9.9666666666666668</v>
      </c>
      <c r="BS38" s="12">
        <f>SUM(AH38, AJ38, AL38, AN38, AP38)</f>
        <v>16.377777777777776</v>
      </c>
      <c r="BT38" s="11">
        <f>SUM(Y38, AA38, AC38, AE38)</f>
        <v>6.3533333333333335</v>
      </c>
      <c r="BU38" s="12">
        <f>SUM(Z38, AB38, AD38, AF38)</f>
        <v>12.82</v>
      </c>
      <c r="BV38" s="11">
        <f>SUM(Q38, S38, U38, W38)</f>
        <v>5.3233333333333333</v>
      </c>
      <c r="BW38" s="12">
        <f>SUM(R38, T38, V38, X38)</f>
        <v>11.151111111111112</v>
      </c>
      <c r="BX38" s="11">
        <f>SUM(I38, K38, M38, O38, Y38, AA38, AC38, AE38, AG38, AI38, AK38, AM38, AO38)</f>
        <v>20.57</v>
      </c>
      <c r="BY38" s="11">
        <f>SUM(J38, L38, N38, P38, Z38, AB38, AD38, AF38, AH38, AJ38, AL38, AN38, AP38)</f>
        <v>38.453333333333326</v>
      </c>
      <c r="BZ38" s="56"/>
    </row>
    <row r="39" spans="1:78" ht="17.25" customHeight="1" x14ac:dyDescent="0.3">
      <c r="AW39" s="5"/>
      <c r="AY39" s="160" t="s">
        <v>165</v>
      </c>
      <c r="AZ39" s="161"/>
      <c r="BA39" s="162"/>
      <c r="BB39" s="11"/>
      <c r="BC39" s="11">
        <f t="shared" ref="BC39:BL39" si="30">BC38 * SQRT(1 - BP39)</f>
        <v>0.47783736151676443</v>
      </c>
      <c r="BD39" s="12">
        <f t="shared" si="30"/>
        <v>0.66132920836681675</v>
      </c>
      <c r="BE39" s="11">
        <f t="shared" si="30"/>
        <v>0.60353365570050843</v>
      </c>
      <c r="BF39" s="12">
        <f t="shared" si="30"/>
        <v>0.7201532403976042</v>
      </c>
      <c r="BG39" s="11">
        <f t="shared" si="30"/>
        <v>0.61424657147981898</v>
      </c>
      <c r="BH39" s="12">
        <f t="shared" si="30"/>
        <v>0.84554274211043479</v>
      </c>
      <c r="BI39" s="11">
        <f t="shared" si="30"/>
        <v>0.57350087768457836</v>
      </c>
      <c r="BJ39" s="12">
        <f t="shared" si="30"/>
        <v>0.81620324641819575</v>
      </c>
      <c r="BK39" s="11">
        <f t="shared" si="30"/>
        <v>0.3518041000715213</v>
      </c>
      <c r="BL39" s="11">
        <f t="shared" si="30"/>
        <v>0.45149701495434363</v>
      </c>
      <c r="BM39" s="27"/>
      <c r="BO39" s="42" t="s">
        <v>155</v>
      </c>
      <c r="BP39" s="26">
        <f>(4/(4 - 1)) * ( 1 - BP38/BP37)</f>
        <v>0.44868459092223195</v>
      </c>
      <c r="BQ39" s="27">
        <f>(4/(4 - 1)) * ( 1 - BQ38/BQ37)</f>
        <v>0.59564293304994687</v>
      </c>
      <c r="BR39" s="26">
        <f>(5/(5 - 1)) * ( 1 - BR38/BR37)</f>
        <v>0.39798632218844987</v>
      </c>
      <c r="BS39" s="27">
        <f>(5/(5 - 1)) * ( 1 - BS38/BS37)</f>
        <v>0.60531840447865648</v>
      </c>
      <c r="BT39" s="26">
        <f>(4/(4 - 1)) * ( 1 - BT38/BT37)</f>
        <v>0.26194491287240018</v>
      </c>
      <c r="BU39" s="27">
        <f>(4/(4 - 1)) * ( 1 - BU38/BU37)</f>
        <v>0.38929798723613152</v>
      </c>
      <c r="BV39" s="26">
        <f>(4/(4 - 1)) * ( 1 - BV38/BV37)</f>
        <v>0.15668938417142497</v>
      </c>
      <c r="BW39" s="27">
        <f>(4/(4 - 1)) * ( 1 - BW38/BW37)</f>
        <v>0.24753867791842468</v>
      </c>
      <c r="BX39" s="26">
        <f>(13/(13 - 1)) * ( 1 - BX38/BX37)</f>
        <v>0.1840126750668879</v>
      </c>
      <c r="BY39" s="26">
        <f>(13/(13 - 1)) * ( 1 - BY38/BY37)</f>
        <v>0.66786347517730493</v>
      </c>
      <c r="BZ39" s="74"/>
    </row>
    <row r="40" spans="1:78" ht="17.25" customHeight="1" x14ac:dyDescent="0.3">
      <c r="C40">
        <v>1</v>
      </c>
      <c r="D40" s="6">
        <v>2</v>
      </c>
      <c r="E40">
        <v>3</v>
      </c>
      <c r="F40" s="6">
        <v>4</v>
      </c>
      <c r="G40">
        <v>5</v>
      </c>
      <c r="H40" s="3">
        <v>6</v>
      </c>
      <c r="I40">
        <v>7</v>
      </c>
      <c r="J40" s="6">
        <v>8</v>
      </c>
      <c r="K40">
        <v>9</v>
      </c>
      <c r="AW40" s="5"/>
      <c r="AY40" s="160" t="s">
        <v>166</v>
      </c>
      <c r="AZ40" s="161"/>
      <c r="BA40" s="162"/>
      <c r="BB40" s="11"/>
      <c r="BC40" s="11">
        <f t="shared" ref="BC40:BL40" si="31">2 * BC39</f>
        <v>0.95567472303352885</v>
      </c>
      <c r="BD40" s="12">
        <f t="shared" si="31"/>
        <v>1.3226584167336335</v>
      </c>
      <c r="BE40" s="11">
        <f t="shared" si="31"/>
        <v>1.2070673114010169</v>
      </c>
      <c r="BF40" s="12">
        <f t="shared" si="31"/>
        <v>1.4403064807952084</v>
      </c>
      <c r="BG40" s="11">
        <f t="shared" si="31"/>
        <v>1.228493142959638</v>
      </c>
      <c r="BH40" s="12">
        <f t="shared" si="31"/>
        <v>1.6910854842208696</v>
      </c>
      <c r="BI40" s="11">
        <f t="shared" si="31"/>
        <v>1.1470017553691567</v>
      </c>
      <c r="BJ40" s="12">
        <f t="shared" si="31"/>
        <v>1.6324064928363915</v>
      </c>
      <c r="BK40" s="11">
        <f t="shared" si="31"/>
        <v>0.70360820014304259</v>
      </c>
      <c r="BL40" s="11">
        <f t="shared" si="31"/>
        <v>0.90299402990868727</v>
      </c>
      <c r="BM40" s="27"/>
      <c r="BO40" s="6" t="s">
        <v>150</v>
      </c>
    </row>
    <row r="41" spans="1:78" s="33" customFormat="1" ht="18.75" x14ac:dyDescent="0.3">
      <c r="A41" s="49" t="s">
        <v>162</v>
      </c>
      <c r="B41" s="66"/>
      <c r="D41" s="34"/>
      <c r="F41" s="34"/>
      <c r="H41" s="35"/>
      <c r="J41" s="34"/>
      <c r="L41" s="34"/>
      <c r="N41" s="34"/>
      <c r="P41" s="35"/>
      <c r="R41" s="34"/>
      <c r="T41" s="34"/>
      <c r="V41" s="34"/>
      <c r="X41" s="35"/>
      <c r="Z41" s="34"/>
      <c r="AB41" s="34"/>
      <c r="AD41" s="34"/>
      <c r="AF41" s="35"/>
      <c r="AH41" s="34"/>
      <c r="AJ41" s="34"/>
      <c r="AL41" s="34"/>
      <c r="AN41" s="34"/>
      <c r="AP41" s="35"/>
      <c r="AU41" s="34"/>
      <c r="AW41" s="35"/>
      <c r="AX41" s="34"/>
      <c r="BA41" s="34"/>
      <c r="BD41" s="34"/>
      <c r="BF41" s="34"/>
      <c r="BH41" s="34"/>
      <c r="BJ41" s="34"/>
      <c r="BM41" s="34"/>
      <c r="BO41" s="34"/>
      <c r="BQ41" s="34"/>
      <c r="BS41" s="34"/>
      <c r="BU41" s="34"/>
      <c r="BW41" s="34"/>
      <c r="BZ41" s="76"/>
    </row>
    <row r="42" spans="1:78" s="1" customFormat="1" ht="15" customHeight="1" x14ac:dyDescent="0.25">
      <c r="A42" s="37" t="s">
        <v>173</v>
      </c>
      <c r="B42" s="67">
        <v>2</v>
      </c>
      <c r="C42" s="1">
        <v>2</v>
      </c>
      <c r="D42" s="23">
        <v>7</v>
      </c>
      <c r="E42" s="1">
        <v>2</v>
      </c>
      <c r="F42" s="23">
        <v>7</v>
      </c>
      <c r="G42" s="1">
        <v>4</v>
      </c>
      <c r="H42" s="22">
        <v>2</v>
      </c>
      <c r="I42" s="1">
        <v>1</v>
      </c>
      <c r="J42" s="23">
        <v>9</v>
      </c>
      <c r="K42" s="1">
        <v>1</v>
      </c>
      <c r="L42" s="23">
        <v>8</v>
      </c>
      <c r="M42" s="1">
        <v>1</v>
      </c>
      <c r="N42" s="23">
        <v>7</v>
      </c>
      <c r="O42" s="1">
        <v>1</v>
      </c>
      <c r="P42" s="22">
        <v>8</v>
      </c>
      <c r="Q42" s="1">
        <v>5</v>
      </c>
      <c r="R42" s="23">
        <v>2</v>
      </c>
      <c r="S42" s="1">
        <v>1</v>
      </c>
      <c r="T42" s="23">
        <v>7</v>
      </c>
      <c r="U42" s="1">
        <v>5</v>
      </c>
      <c r="V42" s="23">
        <v>2</v>
      </c>
      <c r="W42" s="1">
        <v>6</v>
      </c>
      <c r="X42" s="22">
        <v>7</v>
      </c>
      <c r="Y42" s="1">
        <v>1</v>
      </c>
      <c r="Z42" s="23">
        <v>8</v>
      </c>
      <c r="AA42" s="1">
        <v>1</v>
      </c>
      <c r="AB42" s="23">
        <v>9</v>
      </c>
      <c r="AC42" s="1">
        <v>1</v>
      </c>
      <c r="AD42" s="23">
        <v>8</v>
      </c>
      <c r="AE42" s="1">
        <v>1</v>
      </c>
      <c r="AF42" s="22">
        <v>8</v>
      </c>
      <c r="AG42" s="1">
        <v>1</v>
      </c>
      <c r="AH42" s="23">
        <v>8</v>
      </c>
      <c r="AI42" s="1">
        <v>1</v>
      </c>
      <c r="AJ42" s="23">
        <v>9</v>
      </c>
      <c r="AK42" s="1">
        <v>1</v>
      </c>
      <c r="AL42" s="23">
        <v>8</v>
      </c>
      <c r="AM42" s="1">
        <v>6</v>
      </c>
      <c r="AN42" s="23">
        <v>6</v>
      </c>
      <c r="AO42" s="1">
        <v>1</v>
      </c>
      <c r="AP42" s="22">
        <v>7</v>
      </c>
      <c r="AQ42" s="1">
        <v>11</v>
      </c>
      <c r="AR42" s="1">
        <v>5</v>
      </c>
      <c r="AS42" s="1">
        <v>4</v>
      </c>
      <c r="AT42" s="1">
        <v>33</v>
      </c>
      <c r="AU42" s="23">
        <v>1</v>
      </c>
      <c r="AV42" s="1">
        <v>59</v>
      </c>
      <c r="AW42" s="22">
        <v>230</v>
      </c>
      <c r="AX42" s="23"/>
      <c r="AY42">
        <f t="shared" ref="AY42:AY71" si="32">C42</f>
        <v>2</v>
      </c>
      <c r="AZ42">
        <f t="shared" ref="AZ42:AZ71" si="33">E42</f>
        <v>2</v>
      </c>
      <c r="BA42" s="6">
        <f t="shared" ref="BA42:BA71" si="34">G42</f>
        <v>4</v>
      </c>
      <c r="BB42"/>
      <c r="BC42" s="11">
        <f t="shared" ref="BC42:BC71" si="35">AVERAGE(I42, K42, M42, O42)</f>
        <v>1</v>
      </c>
      <c r="BD42" s="12">
        <f t="shared" ref="BD42:BD71" si="36">AVERAGE(J42, L42, N42, P42)</f>
        <v>8</v>
      </c>
      <c r="BE42" s="11">
        <f t="shared" ref="BE42:BE71" si="37">AVERAGE(AG42, AI42, AK42, AM42, AO42)</f>
        <v>2</v>
      </c>
      <c r="BF42" s="12">
        <f t="shared" ref="BF42:BF71" si="38">AVERAGE(AH42, AJ42, AL42, AN42, AP42)</f>
        <v>7.6</v>
      </c>
      <c r="BG42" s="11">
        <f t="shared" ref="BG42:BG71" si="39">AVERAGE(Y42, AA42, AC42, AE42)</f>
        <v>1</v>
      </c>
      <c r="BH42" s="12">
        <f t="shared" ref="BH42:BH71" si="40">AVERAGE(Z42, AB42, AD42, AF42)</f>
        <v>8.25</v>
      </c>
      <c r="BI42" s="24">
        <f t="shared" ref="BI42:BI71" si="41">AVERAGE(Q42, S42, U42, W42)</f>
        <v>4.25</v>
      </c>
      <c r="BJ42" s="25">
        <f t="shared" ref="BJ42:BJ71" si="42">AVERAGE(R42, T42, V42, X42)</f>
        <v>4.5</v>
      </c>
      <c r="BK42" s="24">
        <f t="shared" ref="BK42:BK71" si="43">AVERAGE(I42, K42, M42, O42, Y42, AA42, AC42, AE42, AG42, AI42, AK42, AM42, AO42)</f>
        <v>1.3846153846153846</v>
      </c>
      <c r="BL42" s="24">
        <f t="shared" ref="BL42:BL71" si="44">AVERAGE(J42, L42, N42, P42, Z42, AB42, AD42, AF42, AH42, AJ42, AL42, AN42, AP42)</f>
        <v>7.9230769230769234</v>
      </c>
      <c r="BM42" s="25">
        <f t="shared" ref="BM42:BM71" si="45">AVERAGE(BI42, BJ42, BK42, BL42)</f>
        <v>4.5144230769230766</v>
      </c>
      <c r="BO42" s="23"/>
      <c r="BP42" s="43">
        <f t="shared" ref="BP42:BP71" si="46">SUM(I42, K42, M42, O42)</f>
        <v>4</v>
      </c>
      <c r="BQ42" s="44">
        <f t="shared" ref="BQ42:BQ71" si="47">SUM(J42, L42, N42, P42)</f>
        <v>32</v>
      </c>
      <c r="BR42" s="43">
        <f t="shared" ref="BR42:BR71" si="48">SUM(AG42, AI42, AK42, AM42, AO42)</f>
        <v>10</v>
      </c>
      <c r="BS42" s="44">
        <f t="shared" ref="BS42:BS71" si="49">SUM(AH42, AJ42, AL42, AN42, AP42)</f>
        <v>38</v>
      </c>
      <c r="BT42" s="43">
        <f t="shared" ref="BT42:BT71" si="50">SUM(Y42, AA42, AC42, AE42)</f>
        <v>4</v>
      </c>
      <c r="BU42" s="44">
        <f t="shared" ref="BU42:BU71" si="51">SUM(Z42, AB42, AD42, AF42)</f>
        <v>33</v>
      </c>
      <c r="BV42" s="43">
        <f t="shared" ref="BV42:BV71" si="52">SUM(Q42, S42, U42, W42)</f>
        <v>17</v>
      </c>
      <c r="BW42" s="44">
        <f t="shared" ref="BW42:BW71" si="53">SUM(R42, T42, V42, X42)</f>
        <v>18</v>
      </c>
      <c r="BX42" s="43">
        <f t="shared" ref="BX42:BX71" si="54">SUM(I42, K42, M42, O42, Y42, AA42, AC42, AE42, AG42, AI42, AK42, AM42, AO42)</f>
        <v>18</v>
      </c>
      <c r="BY42" s="43">
        <f t="shared" ref="BY42:BY71" si="55">SUM(J42, L42, N42, P42, Z42, AB42, AD42, AF42, AH42, AJ42, AL42, AN42, AP42)</f>
        <v>103</v>
      </c>
      <c r="BZ42" s="77"/>
    </row>
    <row r="43" spans="1:78" x14ac:dyDescent="0.25">
      <c r="A43" t="s">
        <v>179</v>
      </c>
      <c r="B43" s="5">
        <v>2</v>
      </c>
      <c r="C43">
        <v>5</v>
      </c>
      <c r="D43" s="6">
        <v>3</v>
      </c>
      <c r="E43">
        <v>2</v>
      </c>
      <c r="F43" s="6">
        <v>5</v>
      </c>
      <c r="G43">
        <v>5</v>
      </c>
      <c r="H43" s="3">
        <v>1</v>
      </c>
      <c r="I43">
        <v>1</v>
      </c>
      <c r="J43" s="6">
        <v>6</v>
      </c>
      <c r="K43">
        <v>5</v>
      </c>
      <c r="L43" s="6">
        <v>3</v>
      </c>
      <c r="M43">
        <v>1</v>
      </c>
      <c r="N43" s="6">
        <v>9</v>
      </c>
      <c r="O43">
        <v>1</v>
      </c>
      <c r="P43" s="3">
        <v>7</v>
      </c>
      <c r="Q43">
        <v>6</v>
      </c>
      <c r="R43" s="6">
        <v>6</v>
      </c>
      <c r="S43">
        <v>5</v>
      </c>
      <c r="T43" s="6">
        <v>4</v>
      </c>
      <c r="U43">
        <v>5</v>
      </c>
      <c r="V43" s="6">
        <v>1</v>
      </c>
      <c r="W43">
        <v>5</v>
      </c>
      <c r="X43" s="3">
        <v>3</v>
      </c>
      <c r="Y43">
        <v>5</v>
      </c>
      <c r="Z43" s="6">
        <v>1</v>
      </c>
      <c r="AA43">
        <v>1</v>
      </c>
      <c r="AB43" s="6">
        <v>9</v>
      </c>
      <c r="AC43">
        <v>1</v>
      </c>
      <c r="AD43" s="6">
        <v>8</v>
      </c>
      <c r="AE43">
        <v>1</v>
      </c>
      <c r="AF43" s="3">
        <v>8</v>
      </c>
      <c r="AG43">
        <v>1</v>
      </c>
      <c r="AH43" s="6">
        <v>8</v>
      </c>
      <c r="AI43">
        <v>1</v>
      </c>
      <c r="AJ43" s="6">
        <v>9</v>
      </c>
      <c r="AK43">
        <v>1</v>
      </c>
      <c r="AL43" s="6">
        <v>8</v>
      </c>
      <c r="AM43">
        <v>1</v>
      </c>
      <c r="AN43" s="6">
        <v>8</v>
      </c>
      <c r="AO43">
        <v>1</v>
      </c>
      <c r="AP43" s="3">
        <v>6</v>
      </c>
      <c r="AQ43">
        <v>11</v>
      </c>
      <c r="AR43">
        <v>4</v>
      </c>
      <c r="AS43">
        <v>5</v>
      </c>
      <c r="AT43">
        <v>31</v>
      </c>
      <c r="AU43" s="6">
        <v>1</v>
      </c>
      <c r="AV43">
        <v>62</v>
      </c>
      <c r="AW43" s="3">
        <v>704</v>
      </c>
      <c r="AY43">
        <f t="shared" si="32"/>
        <v>5</v>
      </c>
      <c r="AZ43">
        <f t="shared" si="33"/>
        <v>2</v>
      </c>
      <c r="BA43" s="6">
        <f t="shared" si="34"/>
        <v>5</v>
      </c>
      <c r="BC43" s="11">
        <f t="shared" si="35"/>
        <v>2</v>
      </c>
      <c r="BD43" s="12">
        <f t="shared" si="36"/>
        <v>6.25</v>
      </c>
      <c r="BE43" s="11">
        <f t="shared" si="37"/>
        <v>1</v>
      </c>
      <c r="BF43" s="12">
        <f t="shared" si="38"/>
        <v>7.8</v>
      </c>
      <c r="BG43" s="11">
        <f t="shared" si="39"/>
        <v>2</v>
      </c>
      <c r="BH43" s="12">
        <f t="shared" si="40"/>
        <v>6.5</v>
      </c>
      <c r="BI43" s="24">
        <f t="shared" si="41"/>
        <v>5.25</v>
      </c>
      <c r="BJ43" s="25">
        <f t="shared" si="42"/>
        <v>3.5</v>
      </c>
      <c r="BK43" s="24">
        <f t="shared" si="43"/>
        <v>1.6153846153846154</v>
      </c>
      <c r="BL43" s="24">
        <f t="shared" si="44"/>
        <v>6.9230769230769234</v>
      </c>
      <c r="BM43" s="25">
        <f t="shared" si="45"/>
        <v>4.322115384615385</v>
      </c>
      <c r="BP43" s="11">
        <f t="shared" si="46"/>
        <v>8</v>
      </c>
      <c r="BQ43" s="12">
        <f t="shared" si="47"/>
        <v>25</v>
      </c>
      <c r="BR43" s="11">
        <f t="shared" si="48"/>
        <v>5</v>
      </c>
      <c r="BS43" s="12">
        <f t="shared" si="49"/>
        <v>39</v>
      </c>
      <c r="BT43" s="11">
        <f t="shared" si="50"/>
        <v>8</v>
      </c>
      <c r="BU43" s="12">
        <f t="shared" si="51"/>
        <v>26</v>
      </c>
      <c r="BV43" s="11">
        <f t="shared" si="52"/>
        <v>21</v>
      </c>
      <c r="BW43" s="12">
        <f t="shared" si="53"/>
        <v>14</v>
      </c>
      <c r="BX43" s="11">
        <f t="shared" si="54"/>
        <v>21</v>
      </c>
      <c r="BY43" s="11">
        <f t="shared" si="55"/>
        <v>90</v>
      </c>
      <c r="BZ43" s="56"/>
    </row>
    <row r="44" spans="1:78" x14ac:dyDescent="0.25">
      <c r="A44" t="s">
        <v>184</v>
      </c>
      <c r="B44" s="5">
        <v>2</v>
      </c>
      <c r="C44">
        <v>3</v>
      </c>
      <c r="D44" s="6">
        <v>5</v>
      </c>
      <c r="E44">
        <v>2</v>
      </c>
      <c r="F44" s="6">
        <v>6</v>
      </c>
      <c r="G44">
        <v>5</v>
      </c>
      <c r="H44" s="3">
        <v>2</v>
      </c>
      <c r="I44">
        <v>1</v>
      </c>
      <c r="J44" s="6">
        <v>4</v>
      </c>
      <c r="K44">
        <v>1</v>
      </c>
      <c r="L44" s="6">
        <v>2</v>
      </c>
      <c r="M44">
        <v>1</v>
      </c>
      <c r="N44" s="6">
        <v>2</v>
      </c>
      <c r="O44">
        <v>5</v>
      </c>
      <c r="P44" s="3">
        <v>3</v>
      </c>
      <c r="Q44">
        <v>6</v>
      </c>
      <c r="R44" s="6">
        <v>5</v>
      </c>
      <c r="S44">
        <v>1</v>
      </c>
      <c r="T44" s="6">
        <v>3</v>
      </c>
      <c r="U44">
        <v>5</v>
      </c>
      <c r="V44" s="6">
        <v>4</v>
      </c>
      <c r="W44">
        <v>1</v>
      </c>
      <c r="X44" s="3">
        <v>5</v>
      </c>
      <c r="Y44">
        <v>6</v>
      </c>
      <c r="Z44" s="6">
        <v>5</v>
      </c>
      <c r="AA44">
        <v>1</v>
      </c>
      <c r="AB44" s="6">
        <v>3</v>
      </c>
      <c r="AC44">
        <v>5</v>
      </c>
      <c r="AD44" s="6">
        <v>2</v>
      </c>
      <c r="AE44">
        <v>6</v>
      </c>
      <c r="AF44" s="3">
        <v>5</v>
      </c>
      <c r="AG44">
        <v>1</v>
      </c>
      <c r="AH44" s="6">
        <v>4</v>
      </c>
      <c r="AI44">
        <v>1</v>
      </c>
      <c r="AJ44" s="6">
        <v>3</v>
      </c>
      <c r="AK44">
        <v>1</v>
      </c>
      <c r="AL44" s="6">
        <v>2</v>
      </c>
      <c r="AM44">
        <v>1</v>
      </c>
      <c r="AN44" s="6">
        <v>2</v>
      </c>
      <c r="AO44">
        <v>1</v>
      </c>
      <c r="AP44" s="3">
        <v>2</v>
      </c>
      <c r="AQ44">
        <v>11</v>
      </c>
      <c r="AR44">
        <v>5</v>
      </c>
      <c r="AS44">
        <v>2</v>
      </c>
      <c r="AT44">
        <v>39</v>
      </c>
      <c r="AU44" s="6">
        <v>2</v>
      </c>
      <c r="AV44">
        <v>72</v>
      </c>
      <c r="AW44" s="3">
        <v>743</v>
      </c>
      <c r="AY44">
        <f t="shared" si="32"/>
        <v>3</v>
      </c>
      <c r="AZ44">
        <f t="shared" si="33"/>
        <v>2</v>
      </c>
      <c r="BA44" s="6">
        <f t="shared" si="34"/>
        <v>5</v>
      </c>
      <c r="BC44" s="11">
        <f t="shared" si="35"/>
        <v>2</v>
      </c>
      <c r="BD44" s="12">
        <f t="shared" si="36"/>
        <v>2.75</v>
      </c>
      <c r="BE44" s="11">
        <f t="shared" si="37"/>
        <v>1</v>
      </c>
      <c r="BF44" s="12">
        <f t="shared" si="38"/>
        <v>2.6</v>
      </c>
      <c r="BG44" s="11">
        <f t="shared" si="39"/>
        <v>4.5</v>
      </c>
      <c r="BH44" s="12">
        <f t="shared" si="40"/>
        <v>3.75</v>
      </c>
      <c r="BI44" s="24">
        <f t="shared" si="41"/>
        <v>3.25</v>
      </c>
      <c r="BJ44" s="25">
        <f t="shared" si="42"/>
        <v>4.25</v>
      </c>
      <c r="BK44" s="24">
        <f t="shared" si="43"/>
        <v>2.3846153846153846</v>
      </c>
      <c r="BL44" s="24">
        <f t="shared" si="44"/>
        <v>3</v>
      </c>
      <c r="BM44" s="25">
        <f t="shared" si="45"/>
        <v>3.2211538461538463</v>
      </c>
      <c r="BP44" s="11">
        <f t="shared" si="46"/>
        <v>8</v>
      </c>
      <c r="BQ44" s="12">
        <f t="shared" si="47"/>
        <v>11</v>
      </c>
      <c r="BR44" s="11">
        <f t="shared" si="48"/>
        <v>5</v>
      </c>
      <c r="BS44" s="12">
        <f t="shared" si="49"/>
        <v>13</v>
      </c>
      <c r="BT44" s="11">
        <f t="shared" si="50"/>
        <v>18</v>
      </c>
      <c r="BU44" s="12">
        <f t="shared" si="51"/>
        <v>15</v>
      </c>
      <c r="BV44" s="11">
        <f t="shared" si="52"/>
        <v>13</v>
      </c>
      <c r="BW44" s="12">
        <f t="shared" si="53"/>
        <v>17</v>
      </c>
      <c r="BX44" s="11">
        <f t="shared" si="54"/>
        <v>31</v>
      </c>
      <c r="BY44" s="11">
        <f t="shared" si="55"/>
        <v>39</v>
      </c>
      <c r="BZ44" s="56"/>
    </row>
    <row r="45" spans="1:78" s="1" customFormat="1" ht="15" customHeight="1" x14ac:dyDescent="0.25">
      <c r="A45" s="1" t="s">
        <v>185</v>
      </c>
      <c r="B45" s="67">
        <v>2</v>
      </c>
      <c r="C45" s="1">
        <v>4</v>
      </c>
      <c r="D45" s="23">
        <v>5</v>
      </c>
      <c r="E45" s="1">
        <v>2</v>
      </c>
      <c r="F45" s="23">
        <v>5</v>
      </c>
      <c r="G45" s="1">
        <v>5</v>
      </c>
      <c r="H45" s="22">
        <v>3</v>
      </c>
      <c r="I45" s="1">
        <v>1</v>
      </c>
      <c r="J45" s="23">
        <v>6</v>
      </c>
      <c r="K45" s="1">
        <v>1</v>
      </c>
      <c r="L45" s="23">
        <v>7</v>
      </c>
      <c r="M45" s="1">
        <v>5</v>
      </c>
      <c r="N45" s="23">
        <v>5</v>
      </c>
      <c r="O45" s="1">
        <v>1</v>
      </c>
      <c r="P45" s="22">
        <v>6</v>
      </c>
      <c r="Q45" s="1">
        <v>2</v>
      </c>
      <c r="R45" s="23">
        <v>6</v>
      </c>
      <c r="S45" s="1">
        <v>1</v>
      </c>
      <c r="T45" s="23">
        <v>5</v>
      </c>
      <c r="U45" s="1">
        <v>5</v>
      </c>
      <c r="V45" s="23">
        <v>5</v>
      </c>
      <c r="W45" s="1">
        <v>1</v>
      </c>
      <c r="X45" s="22">
        <v>5</v>
      </c>
      <c r="Y45" s="1">
        <v>1</v>
      </c>
      <c r="Z45" s="23">
        <v>5</v>
      </c>
      <c r="AA45" s="1">
        <v>1</v>
      </c>
      <c r="AB45" s="23">
        <v>5</v>
      </c>
      <c r="AC45" s="1">
        <v>1</v>
      </c>
      <c r="AD45" s="23">
        <v>9</v>
      </c>
      <c r="AE45" s="1">
        <v>1</v>
      </c>
      <c r="AF45" s="22">
        <v>6</v>
      </c>
      <c r="AG45" s="1">
        <v>1</v>
      </c>
      <c r="AH45" s="23">
        <v>8</v>
      </c>
      <c r="AI45" s="1">
        <v>1</v>
      </c>
      <c r="AJ45" s="23">
        <v>8</v>
      </c>
      <c r="AK45" s="1">
        <v>6</v>
      </c>
      <c r="AL45" s="23">
        <v>5</v>
      </c>
      <c r="AM45" s="1">
        <v>1</v>
      </c>
      <c r="AN45" s="23">
        <v>6</v>
      </c>
      <c r="AO45" s="1">
        <v>1</v>
      </c>
      <c r="AP45" s="22">
        <v>7</v>
      </c>
      <c r="AQ45" s="1">
        <v>11</v>
      </c>
      <c r="AR45" s="1">
        <v>3</v>
      </c>
      <c r="AS45" s="1">
        <v>2</v>
      </c>
      <c r="AT45" s="1">
        <v>37</v>
      </c>
      <c r="AU45" s="23">
        <v>1</v>
      </c>
      <c r="AV45" s="1">
        <v>83</v>
      </c>
      <c r="AW45" s="22">
        <v>307</v>
      </c>
      <c r="AX45" s="23"/>
      <c r="AY45">
        <f t="shared" si="32"/>
        <v>4</v>
      </c>
      <c r="AZ45">
        <f t="shared" si="33"/>
        <v>2</v>
      </c>
      <c r="BA45" s="6">
        <f t="shared" si="34"/>
        <v>5</v>
      </c>
      <c r="BB45"/>
      <c r="BC45" s="11">
        <f t="shared" si="35"/>
        <v>2</v>
      </c>
      <c r="BD45" s="12">
        <f t="shared" si="36"/>
        <v>6</v>
      </c>
      <c r="BE45" s="11">
        <f t="shared" si="37"/>
        <v>2</v>
      </c>
      <c r="BF45" s="12">
        <f t="shared" si="38"/>
        <v>6.8</v>
      </c>
      <c r="BG45" s="11">
        <f t="shared" si="39"/>
        <v>1</v>
      </c>
      <c r="BH45" s="12">
        <f t="shared" si="40"/>
        <v>6.25</v>
      </c>
      <c r="BI45" s="24">
        <f t="shared" si="41"/>
        <v>2.25</v>
      </c>
      <c r="BJ45" s="25">
        <f t="shared" si="42"/>
        <v>5.25</v>
      </c>
      <c r="BK45" s="24">
        <f t="shared" si="43"/>
        <v>1.6923076923076923</v>
      </c>
      <c r="BL45" s="24">
        <f t="shared" si="44"/>
        <v>6.384615384615385</v>
      </c>
      <c r="BM45" s="25">
        <f t="shared" si="45"/>
        <v>3.8942307692307692</v>
      </c>
      <c r="BN45"/>
      <c r="BO45" s="6"/>
      <c r="BP45" s="11">
        <f t="shared" si="46"/>
        <v>8</v>
      </c>
      <c r="BQ45" s="12">
        <f t="shared" si="47"/>
        <v>24</v>
      </c>
      <c r="BR45" s="11">
        <f t="shared" si="48"/>
        <v>10</v>
      </c>
      <c r="BS45" s="12">
        <f t="shared" si="49"/>
        <v>34</v>
      </c>
      <c r="BT45" s="11">
        <f t="shared" si="50"/>
        <v>4</v>
      </c>
      <c r="BU45" s="12">
        <f t="shared" si="51"/>
        <v>25</v>
      </c>
      <c r="BV45" s="11">
        <f t="shared" si="52"/>
        <v>9</v>
      </c>
      <c r="BW45" s="12">
        <f t="shared" si="53"/>
        <v>21</v>
      </c>
      <c r="BX45" s="11">
        <f t="shared" si="54"/>
        <v>22</v>
      </c>
      <c r="BY45" s="11">
        <f t="shared" si="55"/>
        <v>83</v>
      </c>
      <c r="BZ45" s="56"/>
    </row>
    <row r="46" spans="1:78" s="1" customFormat="1" ht="15" customHeight="1" x14ac:dyDescent="0.25">
      <c r="A46" s="1" t="s">
        <v>191</v>
      </c>
      <c r="B46" s="67">
        <v>2</v>
      </c>
      <c r="C46" s="1">
        <v>4</v>
      </c>
      <c r="D46" s="23">
        <v>3</v>
      </c>
      <c r="E46" s="1">
        <v>3</v>
      </c>
      <c r="F46" s="23">
        <v>5</v>
      </c>
      <c r="G46" s="1">
        <v>4</v>
      </c>
      <c r="H46" s="22">
        <v>2</v>
      </c>
      <c r="I46" s="1">
        <v>1</v>
      </c>
      <c r="J46" s="23">
        <v>7</v>
      </c>
      <c r="K46" s="1">
        <v>1</v>
      </c>
      <c r="L46" s="23">
        <v>8</v>
      </c>
      <c r="M46" s="1">
        <v>1</v>
      </c>
      <c r="N46" s="23">
        <v>8</v>
      </c>
      <c r="O46" s="1">
        <v>1</v>
      </c>
      <c r="P46" s="22">
        <v>7</v>
      </c>
      <c r="Q46" s="1">
        <v>5</v>
      </c>
      <c r="R46" s="23">
        <v>3</v>
      </c>
      <c r="S46" s="1">
        <v>5</v>
      </c>
      <c r="T46" s="23">
        <v>2</v>
      </c>
      <c r="U46" s="1">
        <v>5</v>
      </c>
      <c r="V46" s="23">
        <v>2</v>
      </c>
      <c r="W46" s="1">
        <v>5</v>
      </c>
      <c r="X46" s="22">
        <v>2</v>
      </c>
      <c r="Y46" s="1">
        <v>1</v>
      </c>
      <c r="Z46" s="23">
        <v>7</v>
      </c>
      <c r="AA46" s="1">
        <v>5</v>
      </c>
      <c r="AB46" s="23">
        <v>2</v>
      </c>
      <c r="AC46" s="1">
        <v>5</v>
      </c>
      <c r="AD46" s="23">
        <v>2</v>
      </c>
      <c r="AE46" s="1">
        <v>5</v>
      </c>
      <c r="AF46" s="22">
        <v>3</v>
      </c>
      <c r="AG46" s="1">
        <v>1</v>
      </c>
      <c r="AH46" s="23">
        <v>9</v>
      </c>
      <c r="AI46" s="1">
        <v>1</v>
      </c>
      <c r="AJ46" s="23">
        <v>8</v>
      </c>
      <c r="AK46" s="1">
        <v>1</v>
      </c>
      <c r="AL46" s="23">
        <v>9</v>
      </c>
      <c r="AM46" s="1">
        <v>1</v>
      </c>
      <c r="AN46" s="23">
        <v>8</v>
      </c>
      <c r="AO46" s="1">
        <v>1</v>
      </c>
      <c r="AP46" s="22">
        <v>8</v>
      </c>
      <c r="AQ46" s="1">
        <v>11</v>
      </c>
      <c r="AR46" s="1">
        <v>3</v>
      </c>
      <c r="AS46" s="1">
        <v>4</v>
      </c>
      <c r="AT46" s="1">
        <v>29</v>
      </c>
      <c r="AU46" s="23">
        <v>1</v>
      </c>
      <c r="AV46" s="1">
        <v>105</v>
      </c>
      <c r="AW46" s="22">
        <v>578</v>
      </c>
      <c r="AX46" s="23"/>
      <c r="AY46">
        <f t="shared" si="32"/>
        <v>4</v>
      </c>
      <c r="AZ46">
        <f t="shared" si="33"/>
        <v>3</v>
      </c>
      <c r="BA46" s="6">
        <f t="shared" si="34"/>
        <v>4</v>
      </c>
      <c r="BB46"/>
      <c r="BC46" s="11">
        <f t="shared" si="35"/>
        <v>1</v>
      </c>
      <c r="BD46" s="12">
        <f t="shared" si="36"/>
        <v>7.5</v>
      </c>
      <c r="BE46" s="11">
        <f t="shared" si="37"/>
        <v>1</v>
      </c>
      <c r="BF46" s="12">
        <f t="shared" si="38"/>
        <v>8.4</v>
      </c>
      <c r="BG46" s="11">
        <f t="shared" si="39"/>
        <v>4</v>
      </c>
      <c r="BH46" s="12">
        <f t="shared" si="40"/>
        <v>3.5</v>
      </c>
      <c r="BI46" s="24">
        <f t="shared" si="41"/>
        <v>5</v>
      </c>
      <c r="BJ46" s="25">
        <f t="shared" si="42"/>
        <v>2.25</v>
      </c>
      <c r="BK46" s="24">
        <f t="shared" si="43"/>
        <v>1.9230769230769231</v>
      </c>
      <c r="BL46" s="24">
        <f t="shared" si="44"/>
        <v>6.615384615384615</v>
      </c>
      <c r="BM46" s="25">
        <f t="shared" si="45"/>
        <v>3.9471153846153846</v>
      </c>
      <c r="BN46"/>
      <c r="BO46" s="6"/>
      <c r="BP46" s="11">
        <f t="shared" si="46"/>
        <v>4</v>
      </c>
      <c r="BQ46" s="12">
        <f t="shared" si="47"/>
        <v>30</v>
      </c>
      <c r="BR46" s="11">
        <f t="shared" si="48"/>
        <v>5</v>
      </c>
      <c r="BS46" s="12">
        <f t="shared" si="49"/>
        <v>42</v>
      </c>
      <c r="BT46" s="11">
        <f t="shared" si="50"/>
        <v>16</v>
      </c>
      <c r="BU46" s="12">
        <f t="shared" si="51"/>
        <v>14</v>
      </c>
      <c r="BV46" s="11">
        <f t="shared" si="52"/>
        <v>20</v>
      </c>
      <c r="BW46" s="12">
        <f t="shared" si="53"/>
        <v>9</v>
      </c>
      <c r="BX46" s="11">
        <f t="shared" si="54"/>
        <v>25</v>
      </c>
      <c r="BY46" s="11">
        <f t="shared" si="55"/>
        <v>86</v>
      </c>
      <c r="BZ46" s="56"/>
    </row>
    <row r="47" spans="1:78" s="1" customFormat="1" ht="15" customHeight="1" x14ac:dyDescent="0.25">
      <c r="A47" s="1" t="s">
        <v>192</v>
      </c>
      <c r="B47" s="67">
        <v>2</v>
      </c>
      <c r="C47" s="1">
        <v>3</v>
      </c>
      <c r="D47" s="23">
        <v>5</v>
      </c>
      <c r="E47" s="1">
        <v>2</v>
      </c>
      <c r="F47" s="23">
        <v>6</v>
      </c>
      <c r="G47" s="1">
        <v>5</v>
      </c>
      <c r="H47" s="22">
        <v>5</v>
      </c>
      <c r="I47" s="1">
        <v>1</v>
      </c>
      <c r="J47" s="23">
        <v>5</v>
      </c>
      <c r="K47" s="1">
        <v>1</v>
      </c>
      <c r="L47" s="23">
        <v>6</v>
      </c>
      <c r="M47" s="1">
        <v>1</v>
      </c>
      <c r="N47" s="23">
        <v>6</v>
      </c>
      <c r="O47" s="1">
        <v>1</v>
      </c>
      <c r="P47" s="22">
        <v>6</v>
      </c>
      <c r="Q47" s="1">
        <v>5</v>
      </c>
      <c r="R47" s="23">
        <v>4</v>
      </c>
      <c r="S47" s="1">
        <v>5</v>
      </c>
      <c r="T47" s="23">
        <v>3</v>
      </c>
      <c r="U47" s="1">
        <v>5</v>
      </c>
      <c r="V47" s="23">
        <v>5</v>
      </c>
      <c r="W47" s="1">
        <v>5</v>
      </c>
      <c r="X47" s="22">
        <v>4</v>
      </c>
      <c r="Y47" s="1">
        <v>1</v>
      </c>
      <c r="Z47" s="23">
        <v>6</v>
      </c>
      <c r="AA47" s="1">
        <v>5</v>
      </c>
      <c r="AB47" s="23">
        <v>4</v>
      </c>
      <c r="AC47" s="1">
        <v>6</v>
      </c>
      <c r="AD47" s="23">
        <v>5</v>
      </c>
      <c r="AE47" s="1">
        <v>1</v>
      </c>
      <c r="AF47" s="22">
        <v>5</v>
      </c>
      <c r="AG47" s="1">
        <v>1</v>
      </c>
      <c r="AH47" s="23">
        <v>5</v>
      </c>
      <c r="AI47" s="1">
        <v>5</v>
      </c>
      <c r="AJ47" s="23">
        <v>5</v>
      </c>
      <c r="AK47" s="1">
        <v>1</v>
      </c>
      <c r="AL47" s="23">
        <v>6</v>
      </c>
      <c r="AM47" s="1">
        <v>1</v>
      </c>
      <c r="AN47" s="23">
        <v>6</v>
      </c>
      <c r="AO47" s="1">
        <v>1</v>
      </c>
      <c r="AP47" s="22">
        <v>6</v>
      </c>
      <c r="AQ47" s="1">
        <v>11</v>
      </c>
      <c r="AR47" s="1">
        <v>5</v>
      </c>
      <c r="AS47" s="1">
        <v>2</v>
      </c>
      <c r="AT47" s="1">
        <v>38</v>
      </c>
      <c r="AU47" s="23">
        <v>1</v>
      </c>
      <c r="AV47" s="1">
        <v>105</v>
      </c>
      <c r="AW47" s="22">
        <v>77</v>
      </c>
      <c r="AX47" s="23"/>
      <c r="AY47">
        <f t="shared" si="32"/>
        <v>3</v>
      </c>
      <c r="AZ47">
        <f t="shared" si="33"/>
        <v>2</v>
      </c>
      <c r="BA47" s="6">
        <f t="shared" si="34"/>
        <v>5</v>
      </c>
      <c r="BB47"/>
      <c r="BC47" s="11">
        <f t="shared" si="35"/>
        <v>1</v>
      </c>
      <c r="BD47" s="12">
        <f t="shared" si="36"/>
        <v>5.75</v>
      </c>
      <c r="BE47" s="11">
        <f t="shared" si="37"/>
        <v>1.8</v>
      </c>
      <c r="BF47" s="12">
        <f t="shared" si="38"/>
        <v>5.6</v>
      </c>
      <c r="BG47" s="11">
        <f t="shared" si="39"/>
        <v>3.25</v>
      </c>
      <c r="BH47" s="12">
        <f t="shared" si="40"/>
        <v>5</v>
      </c>
      <c r="BI47" s="24">
        <f t="shared" si="41"/>
        <v>5</v>
      </c>
      <c r="BJ47" s="25">
        <f t="shared" si="42"/>
        <v>4</v>
      </c>
      <c r="BK47" s="24">
        <f t="shared" si="43"/>
        <v>2</v>
      </c>
      <c r="BL47" s="24">
        <f t="shared" si="44"/>
        <v>5.4615384615384617</v>
      </c>
      <c r="BM47" s="25">
        <f t="shared" si="45"/>
        <v>4.115384615384615</v>
      </c>
      <c r="BN47"/>
      <c r="BO47" s="6"/>
      <c r="BP47" s="11">
        <f t="shared" si="46"/>
        <v>4</v>
      </c>
      <c r="BQ47" s="12">
        <f t="shared" si="47"/>
        <v>23</v>
      </c>
      <c r="BR47" s="11">
        <f t="shared" si="48"/>
        <v>9</v>
      </c>
      <c r="BS47" s="12">
        <f t="shared" si="49"/>
        <v>28</v>
      </c>
      <c r="BT47" s="11">
        <f t="shared" si="50"/>
        <v>13</v>
      </c>
      <c r="BU47" s="12">
        <f t="shared" si="51"/>
        <v>20</v>
      </c>
      <c r="BV47" s="11">
        <f t="shared" si="52"/>
        <v>20</v>
      </c>
      <c r="BW47" s="12">
        <f t="shared" si="53"/>
        <v>16</v>
      </c>
      <c r="BX47" s="11">
        <f t="shared" si="54"/>
        <v>26</v>
      </c>
      <c r="BY47" s="11">
        <f t="shared" si="55"/>
        <v>71</v>
      </c>
      <c r="BZ47" s="56"/>
    </row>
    <row r="48" spans="1:78" s="1" customFormat="1" ht="15" customHeight="1" x14ac:dyDescent="0.25">
      <c r="A48" s="1" t="s">
        <v>201</v>
      </c>
      <c r="B48" s="67">
        <v>2</v>
      </c>
      <c r="C48" s="1">
        <v>4</v>
      </c>
      <c r="D48" s="23">
        <v>3</v>
      </c>
      <c r="E48" s="1">
        <v>3</v>
      </c>
      <c r="F48" s="23">
        <v>5</v>
      </c>
      <c r="G48" s="1">
        <v>3</v>
      </c>
      <c r="H48" s="22">
        <v>4</v>
      </c>
      <c r="I48" s="1">
        <v>1</v>
      </c>
      <c r="J48" s="23">
        <v>5</v>
      </c>
      <c r="K48" s="1">
        <v>1</v>
      </c>
      <c r="L48" s="23">
        <v>5</v>
      </c>
      <c r="M48" s="1">
        <v>1</v>
      </c>
      <c r="N48" s="23">
        <v>8</v>
      </c>
      <c r="O48" s="1">
        <v>1</v>
      </c>
      <c r="P48" s="22">
        <v>6</v>
      </c>
      <c r="Q48" s="1">
        <v>5</v>
      </c>
      <c r="R48" s="23">
        <v>5</v>
      </c>
      <c r="S48" s="1">
        <v>1</v>
      </c>
      <c r="T48" s="23">
        <v>5</v>
      </c>
      <c r="U48" s="1">
        <v>1</v>
      </c>
      <c r="V48" s="23">
        <v>5</v>
      </c>
      <c r="W48" s="1">
        <v>5</v>
      </c>
      <c r="X48" s="22">
        <v>4</v>
      </c>
      <c r="Y48" s="1">
        <v>1</v>
      </c>
      <c r="Z48" s="23">
        <v>5</v>
      </c>
      <c r="AA48" s="1">
        <v>1</v>
      </c>
      <c r="AB48" s="23">
        <v>5</v>
      </c>
      <c r="AC48" s="1">
        <v>1</v>
      </c>
      <c r="AD48" s="23">
        <v>6</v>
      </c>
      <c r="AE48" s="1">
        <v>1</v>
      </c>
      <c r="AF48" s="22">
        <v>7</v>
      </c>
      <c r="AG48" s="1">
        <v>1</v>
      </c>
      <c r="AH48" s="23">
        <v>6</v>
      </c>
      <c r="AI48" s="1">
        <v>1</v>
      </c>
      <c r="AJ48" s="23">
        <v>7</v>
      </c>
      <c r="AK48" s="1">
        <v>5</v>
      </c>
      <c r="AL48" s="23">
        <v>5</v>
      </c>
      <c r="AM48" s="1">
        <v>1</v>
      </c>
      <c r="AN48" s="23">
        <v>5</v>
      </c>
      <c r="AO48" s="1">
        <v>1</v>
      </c>
      <c r="AP48" s="22">
        <v>5</v>
      </c>
      <c r="AQ48" s="1">
        <v>11</v>
      </c>
      <c r="AR48" s="1">
        <v>3</v>
      </c>
      <c r="AS48" s="1">
        <v>4</v>
      </c>
      <c r="AT48" s="1">
        <v>41</v>
      </c>
      <c r="AU48" s="23">
        <v>1</v>
      </c>
      <c r="AV48" s="1">
        <v>113</v>
      </c>
      <c r="AW48" s="22">
        <v>174</v>
      </c>
      <c r="AX48" s="23"/>
      <c r="AY48">
        <f t="shared" si="32"/>
        <v>4</v>
      </c>
      <c r="AZ48">
        <f t="shared" si="33"/>
        <v>3</v>
      </c>
      <c r="BA48" s="6">
        <f t="shared" si="34"/>
        <v>3</v>
      </c>
      <c r="BB48"/>
      <c r="BC48" s="11">
        <f t="shared" si="35"/>
        <v>1</v>
      </c>
      <c r="BD48" s="12">
        <f t="shared" si="36"/>
        <v>6</v>
      </c>
      <c r="BE48" s="11">
        <f t="shared" si="37"/>
        <v>1.8</v>
      </c>
      <c r="BF48" s="12">
        <f t="shared" si="38"/>
        <v>5.6</v>
      </c>
      <c r="BG48" s="11">
        <f t="shared" si="39"/>
        <v>1</v>
      </c>
      <c r="BH48" s="12">
        <f t="shared" si="40"/>
        <v>5.75</v>
      </c>
      <c r="BI48" s="24">
        <f t="shared" si="41"/>
        <v>3</v>
      </c>
      <c r="BJ48" s="25">
        <f t="shared" si="42"/>
        <v>4.75</v>
      </c>
      <c r="BK48" s="24">
        <f t="shared" si="43"/>
        <v>1.3076923076923077</v>
      </c>
      <c r="BL48" s="24">
        <f t="shared" si="44"/>
        <v>5.7692307692307692</v>
      </c>
      <c r="BM48" s="25">
        <f t="shared" si="45"/>
        <v>3.7067307692307692</v>
      </c>
      <c r="BN48"/>
      <c r="BO48" s="6"/>
      <c r="BP48" s="11">
        <f t="shared" si="46"/>
        <v>4</v>
      </c>
      <c r="BQ48" s="12">
        <f t="shared" si="47"/>
        <v>24</v>
      </c>
      <c r="BR48" s="11">
        <f t="shared" si="48"/>
        <v>9</v>
      </c>
      <c r="BS48" s="12">
        <f t="shared" si="49"/>
        <v>28</v>
      </c>
      <c r="BT48" s="11">
        <f t="shared" si="50"/>
        <v>4</v>
      </c>
      <c r="BU48" s="12">
        <f t="shared" si="51"/>
        <v>23</v>
      </c>
      <c r="BV48" s="11">
        <f t="shared" si="52"/>
        <v>12</v>
      </c>
      <c r="BW48" s="12">
        <f t="shared" si="53"/>
        <v>19</v>
      </c>
      <c r="BX48" s="11">
        <f t="shared" si="54"/>
        <v>17</v>
      </c>
      <c r="BY48" s="11">
        <f t="shared" si="55"/>
        <v>75</v>
      </c>
      <c r="BZ48" s="56"/>
    </row>
    <row r="49" spans="1:78" x14ac:dyDescent="0.25">
      <c r="A49" t="s">
        <v>202</v>
      </c>
      <c r="B49" s="5">
        <v>2</v>
      </c>
      <c r="C49">
        <v>4</v>
      </c>
      <c r="D49" s="6">
        <v>4</v>
      </c>
      <c r="E49">
        <v>2</v>
      </c>
      <c r="F49" s="6">
        <v>7</v>
      </c>
      <c r="G49">
        <v>5</v>
      </c>
      <c r="H49" s="3">
        <v>3</v>
      </c>
      <c r="I49">
        <v>1</v>
      </c>
      <c r="J49" s="6">
        <v>4</v>
      </c>
      <c r="K49">
        <v>1</v>
      </c>
      <c r="L49" s="6">
        <v>8</v>
      </c>
      <c r="M49">
        <v>2</v>
      </c>
      <c r="N49" s="6">
        <v>5</v>
      </c>
      <c r="O49">
        <v>1</v>
      </c>
      <c r="P49" s="3">
        <v>7</v>
      </c>
      <c r="Q49">
        <v>1</v>
      </c>
      <c r="R49" s="6">
        <v>7</v>
      </c>
      <c r="S49">
        <v>5</v>
      </c>
      <c r="T49" s="6">
        <v>1</v>
      </c>
      <c r="U49">
        <v>5</v>
      </c>
      <c r="V49" s="6">
        <v>3</v>
      </c>
      <c r="W49">
        <v>4</v>
      </c>
      <c r="X49" s="3">
        <v>3</v>
      </c>
      <c r="Y49">
        <v>2</v>
      </c>
      <c r="Z49" s="6">
        <v>5</v>
      </c>
      <c r="AA49">
        <v>1</v>
      </c>
      <c r="AB49" s="6">
        <v>5</v>
      </c>
      <c r="AC49">
        <v>1</v>
      </c>
      <c r="AD49" s="6">
        <v>5</v>
      </c>
      <c r="AE49">
        <v>1</v>
      </c>
      <c r="AF49" s="3">
        <v>8</v>
      </c>
      <c r="AG49">
        <v>1</v>
      </c>
      <c r="AH49" s="6">
        <v>8</v>
      </c>
      <c r="AI49">
        <v>1</v>
      </c>
      <c r="AJ49" s="6">
        <v>9</v>
      </c>
      <c r="AK49">
        <v>1</v>
      </c>
      <c r="AL49" s="6">
        <v>8</v>
      </c>
      <c r="AM49">
        <v>1</v>
      </c>
      <c r="AN49" s="6">
        <v>5</v>
      </c>
      <c r="AO49">
        <v>1</v>
      </c>
      <c r="AP49" s="3">
        <v>8</v>
      </c>
      <c r="AQ49">
        <v>11</v>
      </c>
      <c r="AR49">
        <v>3</v>
      </c>
      <c r="AS49">
        <v>8</v>
      </c>
      <c r="AT49">
        <v>40</v>
      </c>
      <c r="AU49" s="6">
        <v>1</v>
      </c>
      <c r="AV49">
        <v>36</v>
      </c>
      <c r="AW49" s="3">
        <v>471</v>
      </c>
      <c r="AY49">
        <f t="shared" si="32"/>
        <v>4</v>
      </c>
      <c r="AZ49">
        <f t="shared" si="33"/>
        <v>2</v>
      </c>
      <c r="BA49" s="6">
        <f t="shared" si="34"/>
        <v>5</v>
      </c>
      <c r="BC49" s="11">
        <f t="shared" si="35"/>
        <v>1.25</v>
      </c>
      <c r="BD49" s="12">
        <f t="shared" si="36"/>
        <v>6</v>
      </c>
      <c r="BE49" s="11">
        <f t="shared" si="37"/>
        <v>1</v>
      </c>
      <c r="BF49" s="12">
        <f t="shared" si="38"/>
        <v>7.6</v>
      </c>
      <c r="BG49" s="11">
        <f t="shared" si="39"/>
        <v>1.25</v>
      </c>
      <c r="BH49" s="12">
        <f t="shared" si="40"/>
        <v>5.75</v>
      </c>
      <c r="BI49" s="24">
        <f t="shared" si="41"/>
        <v>3.75</v>
      </c>
      <c r="BJ49" s="25">
        <f t="shared" si="42"/>
        <v>3.5</v>
      </c>
      <c r="BK49" s="24">
        <f t="shared" si="43"/>
        <v>1.1538461538461537</v>
      </c>
      <c r="BL49" s="24">
        <f t="shared" si="44"/>
        <v>6.5384615384615383</v>
      </c>
      <c r="BM49" s="25">
        <f t="shared" si="45"/>
        <v>3.7355769230769229</v>
      </c>
      <c r="BP49" s="11">
        <f t="shared" si="46"/>
        <v>5</v>
      </c>
      <c r="BQ49" s="12">
        <f t="shared" si="47"/>
        <v>24</v>
      </c>
      <c r="BR49" s="11">
        <f t="shared" si="48"/>
        <v>5</v>
      </c>
      <c r="BS49" s="12">
        <f t="shared" si="49"/>
        <v>38</v>
      </c>
      <c r="BT49" s="11">
        <f t="shared" si="50"/>
        <v>5</v>
      </c>
      <c r="BU49" s="12">
        <f t="shared" si="51"/>
        <v>23</v>
      </c>
      <c r="BV49" s="11">
        <f t="shared" si="52"/>
        <v>15</v>
      </c>
      <c r="BW49" s="12">
        <f t="shared" si="53"/>
        <v>14</v>
      </c>
      <c r="BX49" s="11">
        <f t="shared" si="54"/>
        <v>15</v>
      </c>
      <c r="BY49" s="11">
        <f t="shared" si="55"/>
        <v>85</v>
      </c>
      <c r="BZ49" s="56"/>
    </row>
    <row r="50" spans="1:78" x14ac:dyDescent="0.25">
      <c r="A50" t="s">
        <v>203</v>
      </c>
      <c r="B50" s="5">
        <v>2</v>
      </c>
      <c r="C50">
        <v>4</v>
      </c>
      <c r="D50" s="6">
        <v>2</v>
      </c>
      <c r="E50">
        <v>4</v>
      </c>
      <c r="F50" s="6">
        <v>5</v>
      </c>
      <c r="G50">
        <v>5</v>
      </c>
      <c r="H50" s="3">
        <v>1</v>
      </c>
      <c r="I50">
        <v>1</v>
      </c>
      <c r="J50" s="6">
        <v>3</v>
      </c>
      <c r="K50">
        <v>1</v>
      </c>
      <c r="L50" s="6">
        <v>6</v>
      </c>
      <c r="M50">
        <v>1</v>
      </c>
      <c r="N50" s="6">
        <v>3</v>
      </c>
      <c r="O50">
        <v>1</v>
      </c>
      <c r="P50" s="3">
        <v>2</v>
      </c>
      <c r="Q50">
        <v>5</v>
      </c>
      <c r="R50" s="6">
        <v>2</v>
      </c>
      <c r="S50">
        <v>1</v>
      </c>
      <c r="T50" s="6">
        <v>5</v>
      </c>
      <c r="U50">
        <v>5</v>
      </c>
      <c r="V50" s="6">
        <v>3</v>
      </c>
      <c r="W50">
        <v>5</v>
      </c>
      <c r="X50" s="3">
        <v>2</v>
      </c>
      <c r="Y50">
        <v>1</v>
      </c>
      <c r="Z50" s="6">
        <v>3</v>
      </c>
      <c r="AA50">
        <v>5</v>
      </c>
      <c r="AB50" s="6">
        <v>5</v>
      </c>
      <c r="AC50">
        <v>5</v>
      </c>
      <c r="AD50" s="6">
        <v>2</v>
      </c>
      <c r="AE50">
        <v>1</v>
      </c>
      <c r="AF50" s="3">
        <v>4</v>
      </c>
      <c r="AG50">
        <v>1</v>
      </c>
      <c r="AH50" s="6">
        <v>6</v>
      </c>
      <c r="AI50">
        <v>1</v>
      </c>
      <c r="AJ50" s="6">
        <v>8</v>
      </c>
      <c r="AK50">
        <v>1</v>
      </c>
      <c r="AL50" s="6">
        <v>6</v>
      </c>
      <c r="AM50">
        <v>1</v>
      </c>
      <c r="AN50" s="6">
        <v>5</v>
      </c>
      <c r="AO50">
        <v>1</v>
      </c>
      <c r="AP50" s="3">
        <v>6</v>
      </c>
      <c r="AQ50">
        <v>11</v>
      </c>
      <c r="AR50">
        <v>4</v>
      </c>
      <c r="AS50">
        <v>4</v>
      </c>
      <c r="AT50">
        <v>41</v>
      </c>
      <c r="AU50" s="6">
        <v>1</v>
      </c>
      <c r="AV50">
        <v>44</v>
      </c>
      <c r="AW50" s="3">
        <v>142</v>
      </c>
      <c r="AY50">
        <f t="shared" si="32"/>
        <v>4</v>
      </c>
      <c r="AZ50">
        <f t="shared" si="33"/>
        <v>4</v>
      </c>
      <c r="BA50" s="6">
        <f t="shared" si="34"/>
        <v>5</v>
      </c>
      <c r="BC50" s="11">
        <f t="shared" si="35"/>
        <v>1</v>
      </c>
      <c r="BD50" s="12">
        <f t="shared" si="36"/>
        <v>3.5</v>
      </c>
      <c r="BE50" s="11">
        <f t="shared" si="37"/>
        <v>1</v>
      </c>
      <c r="BF50" s="12">
        <f t="shared" si="38"/>
        <v>6.2</v>
      </c>
      <c r="BG50" s="11">
        <f t="shared" si="39"/>
        <v>3</v>
      </c>
      <c r="BH50" s="12">
        <f t="shared" si="40"/>
        <v>3.5</v>
      </c>
      <c r="BI50" s="24">
        <f t="shared" si="41"/>
        <v>4</v>
      </c>
      <c r="BJ50" s="25">
        <f t="shared" si="42"/>
        <v>3</v>
      </c>
      <c r="BK50" s="24">
        <f t="shared" si="43"/>
        <v>1.6153846153846154</v>
      </c>
      <c r="BL50" s="24">
        <f t="shared" si="44"/>
        <v>4.5384615384615383</v>
      </c>
      <c r="BM50" s="25">
        <f t="shared" si="45"/>
        <v>3.2884615384615383</v>
      </c>
      <c r="BP50" s="11">
        <f t="shared" si="46"/>
        <v>4</v>
      </c>
      <c r="BQ50" s="12">
        <f t="shared" si="47"/>
        <v>14</v>
      </c>
      <c r="BR50" s="11">
        <f t="shared" si="48"/>
        <v>5</v>
      </c>
      <c r="BS50" s="12">
        <f t="shared" si="49"/>
        <v>31</v>
      </c>
      <c r="BT50" s="11">
        <f t="shared" si="50"/>
        <v>12</v>
      </c>
      <c r="BU50" s="12">
        <f t="shared" si="51"/>
        <v>14</v>
      </c>
      <c r="BV50" s="11">
        <f t="shared" si="52"/>
        <v>16</v>
      </c>
      <c r="BW50" s="12">
        <f t="shared" si="53"/>
        <v>12</v>
      </c>
      <c r="BX50" s="11">
        <f t="shared" si="54"/>
        <v>21</v>
      </c>
      <c r="BY50" s="11">
        <f t="shared" si="55"/>
        <v>59</v>
      </c>
      <c r="BZ50" s="56"/>
    </row>
    <row r="51" spans="1:78" x14ac:dyDescent="0.25">
      <c r="A51" t="s">
        <v>215</v>
      </c>
      <c r="B51" s="5">
        <v>2</v>
      </c>
      <c r="C51">
        <v>6</v>
      </c>
      <c r="D51" s="6">
        <v>5</v>
      </c>
      <c r="E51">
        <v>6</v>
      </c>
      <c r="F51" s="6">
        <v>5</v>
      </c>
      <c r="G51">
        <v>3</v>
      </c>
      <c r="H51" s="3">
        <v>5</v>
      </c>
      <c r="I51">
        <v>6</v>
      </c>
      <c r="J51" s="6">
        <v>5</v>
      </c>
      <c r="K51">
        <v>1</v>
      </c>
      <c r="L51" s="6">
        <v>5</v>
      </c>
      <c r="M51">
        <v>1</v>
      </c>
      <c r="N51" s="6">
        <v>5</v>
      </c>
      <c r="O51">
        <v>5</v>
      </c>
      <c r="P51" s="3">
        <v>5</v>
      </c>
      <c r="Q51">
        <v>4</v>
      </c>
      <c r="R51" s="6">
        <v>5</v>
      </c>
      <c r="S51">
        <v>5</v>
      </c>
      <c r="T51" s="6">
        <v>5</v>
      </c>
      <c r="U51">
        <v>1</v>
      </c>
      <c r="V51" s="6">
        <v>5</v>
      </c>
      <c r="W51">
        <v>5</v>
      </c>
      <c r="X51" s="3">
        <v>5</v>
      </c>
      <c r="Y51">
        <v>5</v>
      </c>
      <c r="Z51" s="6">
        <v>5</v>
      </c>
      <c r="AA51">
        <v>1</v>
      </c>
      <c r="AB51" s="6">
        <v>5</v>
      </c>
      <c r="AC51">
        <v>1</v>
      </c>
      <c r="AD51" s="6">
        <v>5</v>
      </c>
      <c r="AE51">
        <v>1</v>
      </c>
      <c r="AF51" s="3">
        <v>5</v>
      </c>
      <c r="AG51">
        <v>1</v>
      </c>
      <c r="AH51" s="6">
        <v>5</v>
      </c>
      <c r="AI51">
        <v>1</v>
      </c>
      <c r="AJ51" s="6">
        <v>7</v>
      </c>
      <c r="AK51">
        <v>1</v>
      </c>
      <c r="AL51" s="6">
        <v>6</v>
      </c>
      <c r="AM51">
        <v>1</v>
      </c>
      <c r="AN51" s="6">
        <v>6</v>
      </c>
      <c r="AO51">
        <v>6</v>
      </c>
      <c r="AP51" s="3">
        <v>5</v>
      </c>
      <c r="AQ51">
        <v>11</v>
      </c>
      <c r="AR51">
        <v>5</v>
      </c>
      <c r="AS51">
        <v>2</v>
      </c>
      <c r="AT51">
        <v>32</v>
      </c>
      <c r="AU51" s="6">
        <v>2</v>
      </c>
      <c r="AV51">
        <v>161</v>
      </c>
      <c r="AW51" s="64">
        <v>1758</v>
      </c>
      <c r="AY51">
        <f t="shared" si="32"/>
        <v>6</v>
      </c>
      <c r="AZ51">
        <f t="shared" si="33"/>
        <v>6</v>
      </c>
      <c r="BA51" s="6">
        <f t="shared" si="34"/>
        <v>3</v>
      </c>
      <c r="BC51" s="11">
        <f t="shared" si="35"/>
        <v>3.25</v>
      </c>
      <c r="BD51" s="12">
        <f t="shared" si="36"/>
        <v>5</v>
      </c>
      <c r="BE51" s="11">
        <f t="shared" si="37"/>
        <v>2</v>
      </c>
      <c r="BF51" s="12">
        <f t="shared" si="38"/>
        <v>5.8</v>
      </c>
      <c r="BG51" s="11">
        <f t="shared" si="39"/>
        <v>2</v>
      </c>
      <c r="BH51" s="12">
        <f t="shared" si="40"/>
        <v>5</v>
      </c>
      <c r="BI51" s="24">
        <f t="shared" si="41"/>
        <v>3.75</v>
      </c>
      <c r="BJ51" s="25">
        <f t="shared" si="42"/>
        <v>5</v>
      </c>
      <c r="BK51" s="24">
        <f t="shared" si="43"/>
        <v>2.3846153846153846</v>
      </c>
      <c r="BL51" s="24">
        <f t="shared" si="44"/>
        <v>5.3076923076923075</v>
      </c>
      <c r="BM51" s="25">
        <f t="shared" si="45"/>
        <v>4.1105769230769234</v>
      </c>
      <c r="BP51" s="11">
        <f t="shared" si="46"/>
        <v>13</v>
      </c>
      <c r="BQ51" s="12">
        <f t="shared" si="47"/>
        <v>20</v>
      </c>
      <c r="BR51" s="11">
        <f t="shared" si="48"/>
        <v>10</v>
      </c>
      <c r="BS51" s="12">
        <f t="shared" si="49"/>
        <v>29</v>
      </c>
      <c r="BT51" s="11">
        <f t="shared" si="50"/>
        <v>8</v>
      </c>
      <c r="BU51" s="12">
        <f t="shared" si="51"/>
        <v>20</v>
      </c>
      <c r="BV51" s="11">
        <f t="shared" si="52"/>
        <v>15</v>
      </c>
      <c r="BW51" s="12">
        <f t="shared" si="53"/>
        <v>20</v>
      </c>
      <c r="BX51" s="11">
        <f t="shared" si="54"/>
        <v>31</v>
      </c>
      <c r="BY51" s="11">
        <f t="shared" si="55"/>
        <v>69</v>
      </c>
      <c r="BZ51" s="56"/>
    </row>
    <row r="52" spans="1:78" x14ac:dyDescent="0.25">
      <c r="A52" t="s">
        <v>216</v>
      </c>
      <c r="B52" s="5">
        <v>2</v>
      </c>
      <c r="C52">
        <v>6</v>
      </c>
      <c r="D52" s="6">
        <v>6</v>
      </c>
      <c r="E52">
        <v>6</v>
      </c>
      <c r="F52" s="6">
        <v>8</v>
      </c>
      <c r="G52">
        <v>4</v>
      </c>
      <c r="H52" s="3">
        <v>3</v>
      </c>
      <c r="I52">
        <v>1</v>
      </c>
      <c r="J52" s="6">
        <v>8</v>
      </c>
      <c r="K52">
        <v>1</v>
      </c>
      <c r="L52" s="6">
        <v>6</v>
      </c>
      <c r="M52">
        <v>1</v>
      </c>
      <c r="N52" s="6">
        <v>6</v>
      </c>
      <c r="O52">
        <v>1</v>
      </c>
      <c r="P52" s="3">
        <v>5</v>
      </c>
      <c r="Q52">
        <v>1</v>
      </c>
      <c r="R52" s="6">
        <v>6</v>
      </c>
      <c r="S52">
        <v>5</v>
      </c>
      <c r="T52" s="6">
        <v>4</v>
      </c>
      <c r="U52">
        <v>4</v>
      </c>
      <c r="V52" s="6">
        <v>5</v>
      </c>
      <c r="W52">
        <v>5</v>
      </c>
      <c r="X52" s="3">
        <v>5</v>
      </c>
      <c r="Y52">
        <v>1</v>
      </c>
      <c r="Z52" s="6">
        <v>6</v>
      </c>
      <c r="AA52">
        <v>5</v>
      </c>
      <c r="AB52" s="6">
        <v>3</v>
      </c>
      <c r="AC52">
        <v>5</v>
      </c>
      <c r="AD52" s="6">
        <v>3</v>
      </c>
      <c r="AE52">
        <v>1</v>
      </c>
      <c r="AF52" s="3">
        <v>6</v>
      </c>
      <c r="AG52">
        <v>1</v>
      </c>
      <c r="AH52" s="6">
        <v>6</v>
      </c>
      <c r="AI52">
        <v>1</v>
      </c>
      <c r="AJ52" s="6">
        <v>8</v>
      </c>
      <c r="AK52">
        <v>1</v>
      </c>
      <c r="AL52" s="6">
        <v>7</v>
      </c>
      <c r="AM52">
        <v>1</v>
      </c>
      <c r="AN52" s="6">
        <v>8</v>
      </c>
      <c r="AO52">
        <v>1</v>
      </c>
      <c r="AP52" s="3">
        <v>5</v>
      </c>
      <c r="AQ52">
        <v>11</v>
      </c>
      <c r="AR52">
        <v>4</v>
      </c>
      <c r="AS52">
        <v>1</v>
      </c>
      <c r="AT52">
        <v>48</v>
      </c>
      <c r="AU52" s="6">
        <v>1</v>
      </c>
      <c r="AV52">
        <v>60</v>
      </c>
      <c r="AW52" s="3">
        <v>566</v>
      </c>
      <c r="AY52">
        <f t="shared" si="32"/>
        <v>6</v>
      </c>
      <c r="AZ52">
        <f t="shared" si="33"/>
        <v>6</v>
      </c>
      <c r="BA52" s="6">
        <f t="shared" si="34"/>
        <v>4</v>
      </c>
      <c r="BC52" s="11">
        <f t="shared" si="35"/>
        <v>1</v>
      </c>
      <c r="BD52" s="12">
        <f t="shared" si="36"/>
        <v>6.25</v>
      </c>
      <c r="BE52" s="11">
        <f t="shared" si="37"/>
        <v>1</v>
      </c>
      <c r="BF52" s="12">
        <f t="shared" si="38"/>
        <v>6.8</v>
      </c>
      <c r="BG52" s="11">
        <f t="shared" si="39"/>
        <v>3</v>
      </c>
      <c r="BH52" s="12">
        <f t="shared" si="40"/>
        <v>4.5</v>
      </c>
      <c r="BI52" s="24">
        <f t="shared" si="41"/>
        <v>3.75</v>
      </c>
      <c r="BJ52" s="25">
        <f t="shared" si="42"/>
        <v>5</v>
      </c>
      <c r="BK52" s="24">
        <f t="shared" si="43"/>
        <v>1.6153846153846154</v>
      </c>
      <c r="BL52" s="24">
        <f t="shared" si="44"/>
        <v>5.9230769230769234</v>
      </c>
      <c r="BM52" s="25">
        <f t="shared" si="45"/>
        <v>4.072115384615385</v>
      </c>
      <c r="BP52" s="11">
        <f t="shared" si="46"/>
        <v>4</v>
      </c>
      <c r="BQ52" s="12">
        <f t="shared" si="47"/>
        <v>25</v>
      </c>
      <c r="BR52" s="11">
        <f t="shared" si="48"/>
        <v>5</v>
      </c>
      <c r="BS52" s="12">
        <f t="shared" si="49"/>
        <v>34</v>
      </c>
      <c r="BT52" s="11">
        <f t="shared" si="50"/>
        <v>12</v>
      </c>
      <c r="BU52" s="12">
        <f t="shared" si="51"/>
        <v>18</v>
      </c>
      <c r="BV52" s="11">
        <f t="shared" si="52"/>
        <v>15</v>
      </c>
      <c r="BW52" s="12">
        <f t="shared" si="53"/>
        <v>20</v>
      </c>
      <c r="BX52" s="11">
        <f t="shared" si="54"/>
        <v>21</v>
      </c>
      <c r="BY52" s="11">
        <f t="shared" si="55"/>
        <v>77</v>
      </c>
      <c r="BZ52" s="56"/>
    </row>
    <row r="53" spans="1:78" x14ac:dyDescent="0.25">
      <c r="A53" t="s">
        <v>217</v>
      </c>
      <c r="B53" s="5">
        <v>2</v>
      </c>
      <c r="C53">
        <v>4</v>
      </c>
      <c r="D53" s="6">
        <v>4</v>
      </c>
      <c r="E53">
        <v>3</v>
      </c>
      <c r="F53" s="6">
        <v>4</v>
      </c>
      <c r="G53">
        <v>5</v>
      </c>
      <c r="H53" s="3">
        <v>3</v>
      </c>
      <c r="I53">
        <v>1</v>
      </c>
      <c r="J53" s="6">
        <v>5</v>
      </c>
      <c r="K53">
        <v>3</v>
      </c>
      <c r="L53" s="6">
        <v>5</v>
      </c>
      <c r="M53">
        <v>2</v>
      </c>
      <c r="N53" s="6">
        <v>5</v>
      </c>
      <c r="O53">
        <v>2</v>
      </c>
      <c r="P53" s="3">
        <v>5</v>
      </c>
      <c r="Q53">
        <v>4</v>
      </c>
      <c r="R53" s="6">
        <v>3</v>
      </c>
      <c r="S53">
        <v>5</v>
      </c>
      <c r="T53" s="6">
        <v>3</v>
      </c>
      <c r="U53">
        <v>4</v>
      </c>
      <c r="V53" s="6">
        <v>5</v>
      </c>
      <c r="W53">
        <v>4</v>
      </c>
      <c r="X53" s="3">
        <v>5</v>
      </c>
      <c r="Y53">
        <v>4</v>
      </c>
      <c r="Z53" s="6">
        <v>4</v>
      </c>
      <c r="AA53">
        <v>1</v>
      </c>
      <c r="AB53" s="6">
        <v>5</v>
      </c>
      <c r="AC53">
        <v>3</v>
      </c>
      <c r="AD53" s="6">
        <v>5</v>
      </c>
      <c r="AE53">
        <v>1</v>
      </c>
      <c r="AF53" s="3">
        <v>5</v>
      </c>
      <c r="AG53">
        <v>2</v>
      </c>
      <c r="AH53" s="6">
        <v>5</v>
      </c>
      <c r="AI53">
        <v>1</v>
      </c>
      <c r="AJ53" s="6">
        <v>6</v>
      </c>
      <c r="AK53">
        <v>4</v>
      </c>
      <c r="AL53" s="6">
        <v>4</v>
      </c>
      <c r="AM53">
        <v>2</v>
      </c>
      <c r="AN53" s="6">
        <v>5</v>
      </c>
      <c r="AO53">
        <v>1</v>
      </c>
      <c r="AP53" s="3">
        <v>5</v>
      </c>
      <c r="AQ53">
        <v>11</v>
      </c>
      <c r="AR53">
        <v>4</v>
      </c>
      <c r="AS53">
        <v>2</v>
      </c>
      <c r="AT53">
        <v>45</v>
      </c>
      <c r="AU53" s="6">
        <v>2</v>
      </c>
      <c r="AV53">
        <v>68</v>
      </c>
      <c r="AW53" s="3">
        <v>276</v>
      </c>
      <c r="AY53">
        <f t="shared" si="32"/>
        <v>4</v>
      </c>
      <c r="AZ53">
        <f t="shared" si="33"/>
        <v>3</v>
      </c>
      <c r="BA53" s="6">
        <f t="shared" si="34"/>
        <v>5</v>
      </c>
      <c r="BC53" s="11">
        <f t="shared" si="35"/>
        <v>2</v>
      </c>
      <c r="BD53" s="12">
        <f t="shared" si="36"/>
        <v>5</v>
      </c>
      <c r="BE53" s="11">
        <f t="shared" si="37"/>
        <v>2</v>
      </c>
      <c r="BF53" s="12">
        <f t="shared" si="38"/>
        <v>5</v>
      </c>
      <c r="BG53" s="11">
        <f t="shared" si="39"/>
        <v>2.25</v>
      </c>
      <c r="BH53" s="12">
        <f t="shared" si="40"/>
        <v>4.75</v>
      </c>
      <c r="BI53" s="24">
        <f t="shared" si="41"/>
        <v>4.25</v>
      </c>
      <c r="BJ53" s="25">
        <f t="shared" si="42"/>
        <v>4</v>
      </c>
      <c r="BK53" s="24">
        <f t="shared" si="43"/>
        <v>2.0769230769230771</v>
      </c>
      <c r="BL53" s="24">
        <f t="shared" si="44"/>
        <v>4.9230769230769234</v>
      </c>
      <c r="BM53" s="25">
        <f t="shared" si="45"/>
        <v>3.8125</v>
      </c>
      <c r="BP53" s="11">
        <f t="shared" si="46"/>
        <v>8</v>
      </c>
      <c r="BQ53" s="12">
        <f t="shared" si="47"/>
        <v>20</v>
      </c>
      <c r="BR53" s="11">
        <f t="shared" si="48"/>
        <v>10</v>
      </c>
      <c r="BS53" s="12">
        <f t="shared" si="49"/>
        <v>25</v>
      </c>
      <c r="BT53" s="11">
        <f t="shared" si="50"/>
        <v>9</v>
      </c>
      <c r="BU53" s="12">
        <f t="shared" si="51"/>
        <v>19</v>
      </c>
      <c r="BV53" s="11">
        <f t="shared" si="52"/>
        <v>17</v>
      </c>
      <c r="BW53" s="12">
        <f t="shared" si="53"/>
        <v>16</v>
      </c>
      <c r="BX53" s="11">
        <f t="shared" si="54"/>
        <v>27</v>
      </c>
      <c r="BY53" s="11">
        <f t="shared" si="55"/>
        <v>64</v>
      </c>
      <c r="BZ53" s="56"/>
    </row>
    <row r="54" spans="1:78" x14ac:dyDescent="0.25">
      <c r="A54" t="s">
        <v>218</v>
      </c>
      <c r="B54" s="5">
        <v>2</v>
      </c>
      <c r="C54">
        <v>3</v>
      </c>
      <c r="D54" s="6">
        <v>4</v>
      </c>
      <c r="E54">
        <v>2</v>
      </c>
      <c r="F54" s="6">
        <v>5</v>
      </c>
      <c r="G54">
        <v>5</v>
      </c>
      <c r="H54" s="3">
        <v>7</v>
      </c>
      <c r="I54">
        <v>1</v>
      </c>
      <c r="J54" s="6">
        <v>6</v>
      </c>
      <c r="K54">
        <v>5</v>
      </c>
      <c r="L54" s="6">
        <v>3</v>
      </c>
      <c r="M54">
        <v>1</v>
      </c>
      <c r="N54" s="6">
        <v>7</v>
      </c>
      <c r="O54">
        <v>1</v>
      </c>
      <c r="P54" s="3">
        <v>5</v>
      </c>
      <c r="Q54">
        <v>1</v>
      </c>
      <c r="R54" s="6">
        <v>4</v>
      </c>
      <c r="S54">
        <v>1</v>
      </c>
      <c r="T54" s="6">
        <v>5</v>
      </c>
      <c r="U54">
        <v>5</v>
      </c>
      <c r="V54" s="6">
        <v>4</v>
      </c>
      <c r="W54">
        <v>5</v>
      </c>
      <c r="X54" s="3">
        <v>3</v>
      </c>
      <c r="Y54">
        <v>1</v>
      </c>
      <c r="Z54" s="6">
        <v>7</v>
      </c>
      <c r="AA54">
        <v>5</v>
      </c>
      <c r="AB54" s="6">
        <v>2</v>
      </c>
      <c r="AC54">
        <v>1</v>
      </c>
      <c r="AD54" s="6">
        <v>6</v>
      </c>
      <c r="AE54">
        <v>1</v>
      </c>
      <c r="AF54" s="3">
        <v>5</v>
      </c>
      <c r="AG54">
        <v>1</v>
      </c>
      <c r="AH54" s="6">
        <v>8</v>
      </c>
      <c r="AI54">
        <v>1</v>
      </c>
      <c r="AJ54" s="6">
        <v>8</v>
      </c>
      <c r="AK54">
        <v>1</v>
      </c>
      <c r="AL54" s="6">
        <v>7</v>
      </c>
      <c r="AM54">
        <v>1</v>
      </c>
      <c r="AN54" s="6">
        <v>7</v>
      </c>
      <c r="AO54">
        <v>1</v>
      </c>
      <c r="AP54" s="3">
        <v>7</v>
      </c>
      <c r="AQ54">
        <v>11</v>
      </c>
      <c r="AR54">
        <v>4</v>
      </c>
      <c r="AS54">
        <v>2</v>
      </c>
      <c r="AT54">
        <v>29</v>
      </c>
      <c r="AU54" s="6">
        <v>2</v>
      </c>
      <c r="AV54">
        <v>68</v>
      </c>
      <c r="AW54" s="3">
        <v>408</v>
      </c>
      <c r="AY54">
        <f t="shared" si="32"/>
        <v>3</v>
      </c>
      <c r="AZ54">
        <f t="shared" si="33"/>
        <v>2</v>
      </c>
      <c r="BA54" s="6">
        <f t="shared" si="34"/>
        <v>5</v>
      </c>
      <c r="BC54" s="11">
        <f t="shared" si="35"/>
        <v>2</v>
      </c>
      <c r="BD54" s="12">
        <f t="shared" si="36"/>
        <v>5.25</v>
      </c>
      <c r="BE54" s="11">
        <f t="shared" si="37"/>
        <v>1</v>
      </c>
      <c r="BF54" s="12">
        <f t="shared" si="38"/>
        <v>7.4</v>
      </c>
      <c r="BG54" s="11">
        <f t="shared" si="39"/>
        <v>2</v>
      </c>
      <c r="BH54" s="12">
        <f t="shared" si="40"/>
        <v>5</v>
      </c>
      <c r="BI54" s="24">
        <f t="shared" si="41"/>
        <v>3</v>
      </c>
      <c r="BJ54" s="25">
        <f t="shared" si="42"/>
        <v>4</v>
      </c>
      <c r="BK54" s="24">
        <f t="shared" si="43"/>
        <v>1.6153846153846154</v>
      </c>
      <c r="BL54" s="24">
        <f t="shared" si="44"/>
        <v>6</v>
      </c>
      <c r="BM54" s="25">
        <f t="shared" si="45"/>
        <v>3.6538461538461537</v>
      </c>
      <c r="BP54" s="11">
        <f t="shared" si="46"/>
        <v>8</v>
      </c>
      <c r="BQ54" s="12">
        <f t="shared" si="47"/>
        <v>21</v>
      </c>
      <c r="BR54" s="11">
        <f t="shared" si="48"/>
        <v>5</v>
      </c>
      <c r="BS54" s="12">
        <f t="shared" si="49"/>
        <v>37</v>
      </c>
      <c r="BT54" s="11">
        <f t="shared" si="50"/>
        <v>8</v>
      </c>
      <c r="BU54" s="12">
        <f t="shared" si="51"/>
        <v>20</v>
      </c>
      <c r="BV54" s="11">
        <f t="shared" si="52"/>
        <v>12</v>
      </c>
      <c r="BW54" s="12">
        <f t="shared" si="53"/>
        <v>16</v>
      </c>
      <c r="BX54" s="11">
        <f t="shared" si="54"/>
        <v>21</v>
      </c>
      <c r="BY54" s="11">
        <f t="shared" si="55"/>
        <v>78</v>
      </c>
      <c r="BZ54" s="56"/>
    </row>
    <row r="55" spans="1:78" x14ac:dyDescent="0.25">
      <c r="A55" t="s">
        <v>219</v>
      </c>
      <c r="B55" s="5">
        <v>2</v>
      </c>
      <c r="C55">
        <v>4</v>
      </c>
      <c r="D55" s="6">
        <v>5</v>
      </c>
      <c r="E55">
        <v>2</v>
      </c>
      <c r="F55" s="6">
        <v>4</v>
      </c>
      <c r="G55">
        <v>5</v>
      </c>
      <c r="H55" s="3">
        <v>3</v>
      </c>
      <c r="I55">
        <v>1</v>
      </c>
      <c r="J55" s="6">
        <v>6</v>
      </c>
      <c r="K55">
        <v>1</v>
      </c>
      <c r="L55" s="6">
        <v>7</v>
      </c>
      <c r="M55">
        <v>1</v>
      </c>
      <c r="N55" s="6">
        <v>6</v>
      </c>
      <c r="O55">
        <v>1</v>
      </c>
      <c r="P55" s="3">
        <v>6</v>
      </c>
      <c r="Q55">
        <v>5</v>
      </c>
      <c r="R55" s="6">
        <v>4</v>
      </c>
      <c r="S55">
        <v>1</v>
      </c>
      <c r="T55" s="6">
        <v>4</v>
      </c>
      <c r="U55">
        <v>5</v>
      </c>
      <c r="V55" s="6">
        <v>4</v>
      </c>
      <c r="W55">
        <v>5</v>
      </c>
      <c r="X55" s="3">
        <v>4</v>
      </c>
      <c r="Y55">
        <v>1</v>
      </c>
      <c r="Z55" s="6">
        <v>7</v>
      </c>
      <c r="AA55">
        <v>1</v>
      </c>
      <c r="AB55" s="6">
        <v>6</v>
      </c>
      <c r="AC55">
        <v>1</v>
      </c>
      <c r="AD55" s="6">
        <v>5</v>
      </c>
      <c r="AE55">
        <v>1</v>
      </c>
      <c r="AF55" s="3">
        <v>7</v>
      </c>
      <c r="AG55">
        <v>1</v>
      </c>
      <c r="AH55" s="6">
        <v>6</v>
      </c>
      <c r="AI55">
        <v>1</v>
      </c>
      <c r="AJ55" s="6">
        <v>7</v>
      </c>
      <c r="AK55">
        <v>1</v>
      </c>
      <c r="AL55" s="6">
        <v>6</v>
      </c>
      <c r="AM55">
        <v>1</v>
      </c>
      <c r="AN55" s="6">
        <v>6</v>
      </c>
      <c r="AO55">
        <v>1</v>
      </c>
      <c r="AP55" s="3">
        <v>7</v>
      </c>
      <c r="AQ55">
        <v>11</v>
      </c>
      <c r="AR55">
        <v>3</v>
      </c>
      <c r="AS55">
        <v>5</v>
      </c>
      <c r="AT55">
        <v>32</v>
      </c>
      <c r="AU55" s="6">
        <v>1</v>
      </c>
      <c r="AV55">
        <v>71</v>
      </c>
      <c r="AW55" s="3">
        <v>84</v>
      </c>
      <c r="AY55">
        <f t="shared" si="32"/>
        <v>4</v>
      </c>
      <c r="AZ55">
        <f t="shared" si="33"/>
        <v>2</v>
      </c>
      <c r="BA55" s="6">
        <f t="shared" si="34"/>
        <v>5</v>
      </c>
      <c r="BC55" s="11">
        <f t="shared" si="35"/>
        <v>1</v>
      </c>
      <c r="BD55" s="12">
        <f t="shared" si="36"/>
        <v>6.25</v>
      </c>
      <c r="BE55" s="11">
        <f t="shared" si="37"/>
        <v>1</v>
      </c>
      <c r="BF55" s="12">
        <f t="shared" si="38"/>
        <v>6.4</v>
      </c>
      <c r="BG55" s="11">
        <f t="shared" si="39"/>
        <v>1</v>
      </c>
      <c r="BH55" s="12">
        <f t="shared" si="40"/>
        <v>6.25</v>
      </c>
      <c r="BI55" s="24">
        <f t="shared" si="41"/>
        <v>4</v>
      </c>
      <c r="BJ55" s="25">
        <f t="shared" si="42"/>
        <v>4</v>
      </c>
      <c r="BK55" s="24">
        <f t="shared" si="43"/>
        <v>1</v>
      </c>
      <c r="BL55" s="24">
        <f t="shared" si="44"/>
        <v>6.3076923076923075</v>
      </c>
      <c r="BM55" s="25">
        <f t="shared" si="45"/>
        <v>3.8269230769230766</v>
      </c>
      <c r="BP55" s="11">
        <f t="shared" si="46"/>
        <v>4</v>
      </c>
      <c r="BQ55" s="12">
        <f t="shared" si="47"/>
        <v>25</v>
      </c>
      <c r="BR55" s="11">
        <f t="shared" si="48"/>
        <v>5</v>
      </c>
      <c r="BS55" s="12">
        <f t="shared" si="49"/>
        <v>32</v>
      </c>
      <c r="BT55" s="11">
        <f t="shared" si="50"/>
        <v>4</v>
      </c>
      <c r="BU55" s="12">
        <f t="shared" si="51"/>
        <v>25</v>
      </c>
      <c r="BV55" s="11">
        <f t="shared" si="52"/>
        <v>16</v>
      </c>
      <c r="BW55" s="12">
        <f t="shared" si="53"/>
        <v>16</v>
      </c>
      <c r="BX55" s="11">
        <f t="shared" si="54"/>
        <v>13</v>
      </c>
      <c r="BY55" s="11">
        <f t="shared" si="55"/>
        <v>82</v>
      </c>
      <c r="BZ55" s="56"/>
    </row>
    <row r="56" spans="1:78" x14ac:dyDescent="0.25">
      <c r="A56" t="s">
        <v>220</v>
      </c>
      <c r="B56" s="5">
        <v>2</v>
      </c>
      <c r="C56">
        <v>3</v>
      </c>
      <c r="D56" s="6">
        <v>4</v>
      </c>
      <c r="E56">
        <v>2</v>
      </c>
      <c r="F56" s="6">
        <v>7</v>
      </c>
      <c r="G56">
        <v>4</v>
      </c>
      <c r="H56" s="3">
        <v>2</v>
      </c>
      <c r="I56">
        <v>1</v>
      </c>
      <c r="J56" s="6">
        <v>9</v>
      </c>
      <c r="K56">
        <v>1</v>
      </c>
      <c r="L56" s="6">
        <v>8</v>
      </c>
      <c r="M56">
        <v>1</v>
      </c>
      <c r="N56" s="6">
        <v>7</v>
      </c>
      <c r="O56">
        <v>1</v>
      </c>
      <c r="P56" s="3">
        <v>6</v>
      </c>
      <c r="Q56">
        <v>5</v>
      </c>
      <c r="R56" s="6">
        <v>4</v>
      </c>
      <c r="S56">
        <v>6</v>
      </c>
      <c r="T56" s="6">
        <v>4</v>
      </c>
      <c r="U56">
        <v>5</v>
      </c>
      <c r="V56" s="6">
        <v>3</v>
      </c>
      <c r="W56">
        <v>5</v>
      </c>
      <c r="X56" s="3">
        <v>3</v>
      </c>
      <c r="Y56">
        <v>1</v>
      </c>
      <c r="Z56" s="6">
        <v>7</v>
      </c>
      <c r="AA56">
        <v>1</v>
      </c>
      <c r="AB56" s="6">
        <v>7</v>
      </c>
      <c r="AC56">
        <v>1</v>
      </c>
      <c r="AD56" s="6">
        <v>6</v>
      </c>
      <c r="AE56">
        <v>1</v>
      </c>
      <c r="AF56" s="3">
        <v>8</v>
      </c>
      <c r="AG56">
        <v>1</v>
      </c>
      <c r="AH56" s="6">
        <v>8</v>
      </c>
      <c r="AI56">
        <v>1</v>
      </c>
      <c r="AJ56" s="6">
        <v>8</v>
      </c>
      <c r="AK56">
        <v>1</v>
      </c>
      <c r="AL56" s="6">
        <v>9</v>
      </c>
      <c r="AM56">
        <v>1</v>
      </c>
      <c r="AN56" s="6">
        <v>8</v>
      </c>
      <c r="AO56">
        <v>1</v>
      </c>
      <c r="AP56" s="3">
        <v>8</v>
      </c>
      <c r="AQ56">
        <v>11</v>
      </c>
      <c r="AR56">
        <v>4</v>
      </c>
      <c r="AS56">
        <v>3</v>
      </c>
      <c r="AT56">
        <v>25</v>
      </c>
      <c r="AU56" s="6">
        <v>2</v>
      </c>
      <c r="AV56">
        <v>73</v>
      </c>
      <c r="AW56" s="3">
        <v>614</v>
      </c>
      <c r="AY56">
        <f t="shared" si="32"/>
        <v>3</v>
      </c>
      <c r="AZ56">
        <f t="shared" si="33"/>
        <v>2</v>
      </c>
      <c r="BA56" s="6">
        <f t="shared" si="34"/>
        <v>4</v>
      </c>
      <c r="BC56" s="11">
        <f t="shared" si="35"/>
        <v>1</v>
      </c>
      <c r="BD56" s="12">
        <f t="shared" si="36"/>
        <v>7.5</v>
      </c>
      <c r="BE56" s="11">
        <f t="shared" si="37"/>
        <v>1</v>
      </c>
      <c r="BF56" s="12">
        <f t="shared" si="38"/>
        <v>8.1999999999999993</v>
      </c>
      <c r="BG56" s="11">
        <f t="shared" si="39"/>
        <v>1</v>
      </c>
      <c r="BH56" s="12">
        <f t="shared" si="40"/>
        <v>7</v>
      </c>
      <c r="BI56" s="24">
        <f t="shared" si="41"/>
        <v>5.25</v>
      </c>
      <c r="BJ56" s="25">
        <f t="shared" si="42"/>
        <v>3.5</v>
      </c>
      <c r="BK56" s="24">
        <f t="shared" si="43"/>
        <v>1</v>
      </c>
      <c r="BL56" s="24">
        <f t="shared" si="44"/>
        <v>7.615384615384615</v>
      </c>
      <c r="BM56" s="25">
        <f t="shared" si="45"/>
        <v>4.3413461538461533</v>
      </c>
      <c r="BP56" s="11">
        <f t="shared" si="46"/>
        <v>4</v>
      </c>
      <c r="BQ56" s="12">
        <f t="shared" si="47"/>
        <v>30</v>
      </c>
      <c r="BR56" s="11">
        <f t="shared" si="48"/>
        <v>5</v>
      </c>
      <c r="BS56" s="12">
        <f t="shared" si="49"/>
        <v>41</v>
      </c>
      <c r="BT56" s="11">
        <f t="shared" si="50"/>
        <v>4</v>
      </c>
      <c r="BU56" s="12">
        <f t="shared" si="51"/>
        <v>28</v>
      </c>
      <c r="BV56" s="11">
        <f t="shared" si="52"/>
        <v>21</v>
      </c>
      <c r="BW56" s="12">
        <f t="shared" si="53"/>
        <v>14</v>
      </c>
      <c r="BX56" s="11">
        <f t="shared" si="54"/>
        <v>13</v>
      </c>
      <c r="BY56" s="11">
        <f t="shared" si="55"/>
        <v>99</v>
      </c>
      <c r="BZ56" s="56"/>
    </row>
    <row r="57" spans="1:78" x14ac:dyDescent="0.25">
      <c r="A57" t="s">
        <v>221</v>
      </c>
      <c r="B57" s="5">
        <v>2</v>
      </c>
      <c r="C57">
        <v>3</v>
      </c>
      <c r="D57" s="6">
        <v>6</v>
      </c>
      <c r="E57">
        <v>1</v>
      </c>
      <c r="F57" s="6">
        <v>8</v>
      </c>
      <c r="G57">
        <v>5</v>
      </c>
      <c r="H57" s="3">
        <v>3</v>
      </c>
      <c r="I57">
        <v>2</v>
      </c>
      <c r="J57" s="6">
        <v>6</v>
      </c>
      <c r="K57">
        <v>2</v>
      </c>
      <c r="L57" s="6">
        <v>6</v>
      </c>
      <c r="M57">
        <v>1</v>
      </c>
      <c r="N57" s="6">
        <v>7</v>
      </c>
      <c r="O57">
        <v>2</v>
      </c>
      <c r="P57" s="3">
        <v>6</v>
      </c>
      <c r="Q57">
        <v>5</v>
      </c>
      <c r="R57" s="6">
        <v>3</v>
      </c>
      <c r="S57">
        <v>5</v>
      </c>
      <c r="T57" s="6">
        <v>4</v>
      </c>
      <c r="U57">
        <v>5</v>
      </c>
      <c r="V57" s="6">
        <v>2</v>
      </c>
      <c r="W57">
        <v>4</v>
      </c>
      <c r="X57" s="3">
        <v>3</v>
      </c>
      <c r="Y57">
        <v>2</v>
      </c>
      <c r="Z57" s="6">
        <v>5</v>
      </c>
      <c r="AA57">
        <v>2</v>
      </c>
      <c r="AB57" s="6">
        <v>5</v>
      </c>
      <c r="AC57">
        <v>3</v>
      </c>
      <c r="AD57" s="6">
        <v>5</v>
      </c>
      <c r="AE57">
        <v>2</v>
      </c>
      <c r="AF57" s="3">
        <v>7</v>
      </c>
      <c r="AG57">
        <v>1</v>
      </c>
      <c r="AH57" s="6">
        <v>8</v>
      </c>
      <c r="AI57">
        <v>1</v>
      </c>
      <c r="AJ57" s="6">
        <v>7</v>
      </c>
      <c r="AK57">
        <v>2</v>
      </c>
      <c r="AL57" s="6">
        <v>9</v>
      </c>
      <c r="AM57">
        <v>1</v>
      </c>
      <c r="AN57" s="6">
        <v>6</v>
      </c>
      <c r="AO57">
        <v>2</v>
      </c>
      <c r="AP57" s="3">
        <v>6</v>
      </c>
      <c r="AQ57">
        <v>11</v>
      </c>
      <c r="AR57">
        <v>4</v>
      </c>
      <c r="AS57">
        <v>2</v>
      </c>
      <c r="AT57">
        <v>22</v>
      </c>
      <c r="AU57" s="6">
        <v>1</v>
      </c>
      <c r="AV57">
        <v>74</v>
      </c>
      <c r="AW57" s="3">
        <v>569</v>
      </c>
      <c r="AY57">
        <f t="shared" si="32"/>
        <v>3</v>
      </c>
      <c r="AZ57">
        <f t="shared" si="33"/>
        <v>1</v>
      </c>
      <c r="BA57" s="6">
        <f t="shared" si="34"/>
        <v>5</v>
      </c>
      <c r="BC57" s="11">
        <f t="shared" si="35"/>
        <v>1.75</v>
      </c>
      <c r="BD57" s="12">
        <f t="shared" si="36"/>
        <v>6.25</v>
      </c>
      <c r="BE57" s="11">
        <f t="shared" si="37"/>
        <v>1.4</v>
      </c>
      <c r="BF57" s="12">
        <f t="shared" si="38"/>
        <v>7.2</v>
      </c>
      <c r="BG57" s="11">
        <f t="shared" si="39"/>
        <v>2.25</v>
      </c>
      <c r="BH57" s="12">
        <f t="shared" si="40"/>
        <v>5.5</v>
      </c>
      <c r="BI57" s="24">
        <f t="shared" si="41"/>
        <v>4.75</v>
      </c>
      <c r="BJ57" s="25">
        <f t="shared" si="42"/>
        <v>3</v>
      </c>
      <c r="BK57" s="24">
        <f t="shared" si="43"/>
        <v>1.7692307692307692</v>
      </c>
      <c r="BL57" s="24">
        <f t="shared" si="44"/>
        <v>6.384615384615385</v>
      </c>
      <c r="BM57" s="25">
        <f t="shared" si="45"/>
        <v>3.9759615384615388</v>
      </c>
      <c r="BP57" s="11">
        <f t="shared" si="46"/>
        <v>7</v>
      </c>
      <c r="BQ57" s="12">
        <f t="shared" si="47"/>
        <v>25</v>
      </c>
      <c r="BR57" s="11">
        <f t="shared" si="48"/>
        <v>7</v>
      </c>
      <c r="BS57" s="12">
        <f t="shared" si="49"/>
        <v>36</v>
      </c>
      <c r="BT57" s="11">
        <f t="shared" si="50"/>
        <v>9</v>
      </c>
      <c r="BU57" s="12">
        <f t="shared" si="51"/>
        <v>22</v>
      </c>
      <c r="BV57" s="11">
        <f t="shared" si="52"/>
        <v>19</v>
      </c>
      <c r="BW57" s="12">
        <f t="shared" si="53"/>
        <v>12</v>
      </c>
      <c r="BX57" s="11">
        <f t="shared" si="54"/>
        <v>23</v>
      </c>
      <c r="BY57" s="11">
        <f t="shared" si="55"/>
        <v>83</v>
      </c>
      <c r="BZ57" s="56"/>
    </row>
    <row r="58" spans="1:78" x14ac:dyDescent="0.25">
      <c r="A58" t="s">
        <v>222</v>
      </c>
      <c r="B58" s="5">
        <v>2</v>
      </c>
      <c r="C58">
        <v>5</v>
      </c>
      <c r="D58" s="6">
        <v>3</v>
      </c>
      <c r="E58">
        <v>5</v>
      </c>
      <c r="F58" s="6">
        <v>2</v>
      </c>
      <c r="G58">
        <v>5</v>
      </c>
      <c r="H58" s="3">
        <v>2</v>
      </c>
      <c r="I58">
        <v>2</v>
      </c>
      <c r="J58" s="6">
        <v>6</v>
      </c>
      <c r="K58">
        <v>2</v>
      </c>
      <c r="L58" s="6">
        <v>7</v>
      </c>
      <c r="M58">
        <v>1</v>
      </c>
      <c r="N58" s="6">
        <v>7</v>
      </c>
      <c r="O58">
        <v>1</v>
      </c>
      <c r="P58" s="3">
        <v>7</v>
      </c>
      <c r="Q58">
        <v>5</v>
      </c>
      <c r="R58" s="6">
        <v>2</v>
      </c>
      <c r="S58">
        <v>5</v>
      </c>
      <c r="T58" s="6">
        <v>3</v>
      </c>
      <c r="U58">
        <v>4</v>
      </c>
      <c r="V58" s="6">
        <v>3</v>
      </c>
      <c r="W58">
        <v>4</v>
      </c>
      <c r="X58" s="3">
        <v>3</v>
      </c>
      <c r="Y58">
        <v>1</v>
      </c>
      <c r="Z58" s="6">
        <v>8</v>
      </c>
      <c r="AA58">
        <v>5</v>
      </c>
      <c r="AB58" s="6">
        <v>2</v>
      </c>
      <c r="AC58">
        <v>5</v>
      </c>
      <c r="AD58" s="6">
        <v>2</v>
      </c>
      <c r="AE58">
        <v>5</v>
      </c>
      <c r="AF58" s="3">
        <v>4</v>
      </c>
      <c r="AG58">
        <v>2</v>
      </c>
      <c r="AH58" s="6">
        <v>7</v>
      </c>
      <c r="AI58">
        <v>1</v>
      </c>
      <c r="AJ58" s="6">
        <v>8</v>
      </c>
      <c r="AK58">
        <v>2</v>
      </c>
      <c r="AL58" s="6">
        <v>7</v>
      </c>
      <c r="AM58">
        <v>5</v>
      </c>
      <c r="AN58" s="6">
        <v>2</v>
      </c>
      <c r="AO58">
        <v>2</v>
      </c>
      <c r="AP58" s="3">
        <v>6</v>
      </c>
      <c r="AQ58">
        <v>11</v>
      </c>
      <c r="AR58">
        <v>4</v>
      </c>
      <c r="AS58">
        <v>2</v>
      </c>
      <c r="AT58">
        <v>41</v>
      </c>
      <c r="AU58" s="6">
        <v>1</v>
      </c>
      <c r="AV58">
        <v>76</v>
      </c>
      <c r="AW58" s="3">
        <v>530</v>
      </c>
      <c r="AY58">
        <f t="shared" si="32"/>
        <v>5</v>
      </c>
      <c r="AZ58">
        <f t="shared" si="33"/>
        <v>5</v>
      </c>
      <c r="BA58" s="6">
        <f t="shared" si="34"/>
        <v>5</v>
      </c>
      <c r="BC58" s="11">
        <f t="shared" si="35"/>
        <v>1.5</v>
      </c>
      <c r="BD58" s="12">
        <f t="shared" si="36"/>
        <v>6.75</v>
      </c>
      <c r="BE58" s="11">
        <f t="shared" si="37"/>
        <v>2.4</v>
      </c>
      <c r="BF58" s="12">
        <f t="shared" si="38"/>
        <v>6</v>
      </c>
      <c r="BG58" s="11">
        <f t="shared" si="39"/>
        <v>4</v>
      </c>
      <c r="BH58" s="12">
        <f t="shared" si="40"/>
        <v>4</v>
      </c>
      <c r="BI58" s="24">
        <f t="shared" si="41"/>
        <v>4.5</v>
      </c>
      <c r="BJ58" s="25">
        <f t="shared" si="42"/>
        <v>2.75</v>
      </c>
      <c r="BK58" s="24">
        <f t="shared" si="43"/>
        <v>2.6153846153846154</v>
      </c>
      <c r="BL58" s="24">
        <f t="shared" si="44"/>
        <v>5.615384615384615</v>
      </c>
      <c r="BM58" s="25">
        <f t="shared" si="45"/>
        <v>3.8701923076923075</v>
      </c>
      <c r="BP58" s="11">
        <f t="shared" si="46"/>
        <v>6</v>
      </c>
      <c r="BQ58" s="12">
        <f t="shared" si="47"/>
        <v>27</v>
      </c>
      <c r="BR58" s="11">
        <f t="shared" si="48"/>
        <v>12</v>
      </c>
      <c r="BS58" s="12">
        <f t="shared" si="49"/>
        <v>30</v>
      </c>
      <c r="BT58" s="11">
        <f t="shared" si="50"/>
        <v>16</v>
      </c>
      <c r="BU58" s="12">
        <f t="shared" si="51"/>
        <v>16</v>
      </c>
      <c r="BV58" s="11">
        <f t="shared" si="52"/>
        <v>18</v>
      </c>
      <c r="BW58" s="12">
        <f t="shared" si="53"/>
        <v>11</v>
      </c>
      <c r="BX58" s="11">
        <f t="shared" si="54"/>
        <v>34</v>
      </c>
      <c r="BY58" s="11">
        <f t="shared" si="55"/>
        <v>73</v>
      </c>
      <c r="BZ58" s="56"/>
    </row>
    <row r="59" spans="1:78" x14ac:dyDescent="0.25">
      <c r="A59" t="s">
        <v>223</v>
      </c>
      <c r="B59" s="5">
        <v>2</v>
      </c>
      <c r="C59">
        <v>3</v>
      </c>
      <c r="D59" s="6">
        <v>4</v>
      </c>
      <c r="E59">
        <v>5</v>
      </c>
      <c r="F59" s="6">
        <v>2</v>
      </c>
      <c r="G59">
        <v>5</v>
      </c>
      <c r="H59" s="3">
        <v>1</v>
      </c>
      <c r="I59">
        <v>1</v>
      </c>
      <c r="J59" s="6">
        <v>6</v>
      </c>
      <c r="K59">
        <v>1</v>
      </c>
      <c r="L59" s="6">
        <v>6</v>
      </c>
      <c r="M59">
        <v>1</v>
      </c>
      <c r="N59" s="6">
        <v>7</v>
      </c>
      <c r="O59">
        <v>1</v>
      </c>
      <c r="P59" s="3">
        <v>8</v>
      </c>
      <c r="Q59">
        <v>5</v>
      </c>
      <c r="R59" s="6">
        <v>4</v>
      </c>
      <c r="S59">
        <v>5</v>
      </c>
      <c r="T59" s="6">
        <v>1</v>
      </c>
      <c r="U59">
        <v>5</v>
      </c>
      <c r="V59" s="6">
        <v>3</v>
      </c>
      <c r="W59">
        <v>5</v>
      </c>
      <c r="X59" s="3">
        <v>2</v>
      </c>
      <c r="Y59">
        <v>6</v>
      </c>
      <c r="Z59" s="6">
        <v>5</v>
      </c>
      <c r="AA59">
        <v>1</v>
      </c>
      <c r="AB59" s="6">
        <v>6</v>
      </c>
      <c r="AC59">
        <v>1</v>
      </c>
      <c r="AD59" s="6">
        <v>7</v>
      </c>
      <c r="AE59">
        <v>1</v>
      </c>
      <c r="AF59" s="3">
        <v>6</v>
      </c>
      <c r="AG59">
        <v>1</v>
      </c>
      <c r="AH59" s="6">
        <v>6</v>
      </c>
      <c r="AI59">
        <v>1</v>
      </c>
      <c r="AJ59" s="6">
        <v>7</v>
      </c>
      <c r="AK59">
        <v>1</v>
      </c>
      <c r="AL59" s="6">
        <v>7</v>
      </c>
      <c r="AM59">
        <v>1</v>
      </c>
      <c r="AN59" s="6">
        <v>8</v>
      </c>
      <c r="AO59">
        <v>5</v>
      </c>
      <c r="AP59" s="3">
        <v>2</v>
      </c>
      <c r="AQ59">
        <v>11</v>
      </c>
      <c r="AR59">
        <v>3</v>
      </c>
      <c r="AS59">
        <v>2</v>
      </c>
      <c r="AT59">
        <v>32</v>
      </c>
      <c r="AU59" s="6">
        <v>1</v>
      </c>
      <c r="AV59">
        <v>83</v>
      </c>
      <c r="AW59" s="3">
        <v>549</v>
      </c>
      <c r="AY59">
        <f t="shared" si="32"/>
        <v>3</v>
      </c>
      <c r="AZ59">
        <f t="shared" si="33"/>
        <v>5</v>
      </c>
      <c r="BA59" s="6">
        <f t="shared" si="34"/>
        <v>5</v>
      </c>
      <c r="BC59" s="11">
        <f t="shared" si="35"/>
        <v>1</v>
      </c>
      <c r="BD59" s="12">
        <f t="shared" si="36"/>
        <v>6.75</v>
      </c>
      <c r="BE59" s="11">
        <f t="shared" si="37"/>
        <v>1.8</v>
      </c>
      <c r="BF59" s="12">
        <f t="shared" si="38"/>
        <v>6</v>
      </c>
      <c r="BG59" s="11">
        <f t="shared" si="39"/>
        <v>2.25</v>
      </c>
      <c r="BH59" s="12">
        <f t="shared" si="40"/>
        <v>6</v>
      </c>
      <c r="BI59" s="24">
        <f t="shared" si="41"/>
        <v>5</v>
      </c>
      <c r="BJ59" s="25">
        <f t="shared" si="42"/>
        <v>2.5</v>
      </c>
      <c r="BK59" s="24">
        <f t="shared" si="43"/>
        <v>1.6923076923076923</v>
      </c>
      <c r="BL59" s="24">
        <f t="shared" si="44"/>
        <v>6.2307692307692308</v>
      </c>
      <c r="BM59" s="25">
        <f t="shared" si="45"/>
        <v>3.8557692307692308</v>
      </c>
      <c r="BP59" s="11">
        <f t="shared" si="46"/>
        <v>4</v>
      </c>
      <c r="BQ59" s="12">
        <f t="shared" si="47"/>
        <v>27</v>
      </c>
      <c r="BR59" s="11">
        <f t="shared" si="48"/>
        <v>9</v>
      </c>
      <c r="BS59" s="12">
        <f t="shared" si="49"/>
        <v>30</v>
      </c>
      <c r="BT59" s="11">
        <f t="shared" si="50"/>
        <v>9</v>
      </c>
      <c r="BU59" s="12">
        <f t="shared" si="51"/>
        <v>24</v>
      </c>
      <c r="BV59" s="11">
        <f t="shared" si="52"/>
        <v>20</v>
      </c>
      <c r="BW59" s="12">
        <f t="shared" si="53"/>
        <v>10</v>
      </c>
      <c r="BX59" s="11">
        <f t="shared" si="54"/>
        <v>22</v>
      </c>
      <c r="BY59" s="11">
        <f t="shared" si="55"/>
        <v>81</v>
      </c>
      <c r="BZ59" s="56"/>
    </row>
    <row r="60" spans="1:78" x14ac:dyDescent="0.25">
      <c r="A60" t="s">
        <v>239</v>
      </c>
      <c r="B60" s="5">
        <v>2</v>
      </c>
      <c r="C60">
        <v>4</v>
      </c>
      <c r="D60" s="6">
        <v>4</v>
      </c>
      <c r="E60">
        <v>4</v>
      </c>
      <c r="F60" s="6">
        <v>3</v>
      </c>
      <c r="G60">
        <v>4</v>
      </c>
      <c r="H60" s="3">
        <v>4</v>
      </c>
      <c r="I60">
        <v>1</v>
      </c>
      <c r="J60" s="6">
        <v>6</v>
      </c>
      <c r="K60">
        <v>1</v>
      </c>
      <c r="L60" s="6">
        <v>7</v>
      </c>
      <c r="M60">
        <v>1</v>
      </c>
      <c r="N60" s="6">
        <v>6</v>
      </c>
      <c r="O60">
        <v>1</v>
      </c>
      <c r="P60" s="3">
        <v>6</v>
      </c>
      <c r="Q60">
        <v>6</v>
      </c>
      <c r="R60" s="6">
        <v>5</v>
      </c>
      <c r="S60">
        <v>5</v>
      </c>
      <c r="T60" s="6">
        <v>5</v>
      </c>
      <c r="U60">
        <v>5</v>
      </c>
      <c r="V60" s="6">
        <v>4</v>
      </c>
      <c r="W60">
        <v>1</v>
      </c>
      <c r="X60" s="3">
        <v>5</v>
      </c>
      <c r="Y60">
        <v>1</v>
      </c>
      <c r="Z60" s="6">
        <v>6</v>
      </c>
      <c r="AA60">
        <v>5</v>
      </c>
      <c r="AB60" s="6">
        <v>4</v>
      </c>
      <c r="AC60">
        <v>1</v>
      </c>
      <c r="AD60" s="6">
        <v>5</v>
      </c>
      <c r="AE60">
        <v>1</v>
      </c>
      <c r="AF60" s="3">
        <v>5</v>
      </c>
      <c r="AG60">
        <v>1</v>
      </c>
      <c r="AH60" s="6">
        <v>6</v>
      </c>
      <c r="AI60">
        <v>1</v>
      </c>
      <c r="AJ60" s="6">
        <v>6</v>
      </c>
      <c r="AK60">
        <v>1</v>
      </c>
      <c r="AL60" s="6">
        <v>6</v>
      </c>
      <c r="AM60">
        <v>1</v>
      </c>
      <c r="AN60" s="6">
        <v>6</v>
      </c>
      <c r="AO60">
        <v>1</v>
      </c>
      <c r="AP60" s="3">
        <v>5</v>
      </c>
      <c r="AQ60">
        <v>11</v>
      </c>
      <c r="AR60">
        <v>3</v>
      </c>
      <c r="AS60">
        <v>3</v>
      </c>
      <c r="AT60">
        <v>25</v>
      </c>
      <c r="AU60" s="6">
        <v>1</v>
      </c>
      <c r="AV60">
        <v>54</v>
      </c>
      <c r="AW60" s="3">
        <v>408</v>
      </c>
      <c r="AY60">
        <f t="shared" si="32"/>
        <v>4</v>
      </c>
      <c r="AZ60">
        <f t="shared" si="33"/>
        <v>4</v>
      </c>
      <c r="BA60" s="6">
        <f t="shared" si="34"/>
        <v>4</v>
      </c>
      <c r="BC60" s="11">
        <f t="shared" si="35"/>
        <v>1</v>
      </c>
      <c r="BD60" s="12">
        <f t="shared" si="36"/>
        <v>6.25</v>
      </c>
      <c r="BE60" s="11">
        <f t="shared" si="37"/>
        <v>1</v>
      </c>
      <c r="BF60" s="12">
        <f t="shared" si="38"/>
        <v>5.8</v>
      </c>
      <c r="BG60" s="11">
        <f t="shared" si="39"/>
        <v>2</v>
      </c>
      <c r="BH60" s="12">
        <f t="shared" si="40"/>
        <v>5</v>
      </c>
      <c r="BI60" s="24">
        <f t="shared" si="41"/>
        <v>4.25</v>
      </c>
      <c r="BJ60" s="25">
        <f t="shared" si="42"/>
        <v>4.75</v>
      </c>
      <c r="BK60" s="24">
        <f t="shared" si="43"/>
        <v>1.3076923076923077</v>
      </c>
      <c r="BL60" s="24">
        <f t="shared" si="44"/>
        <v>5.6923076923076925</v>
      </c>
      <c r="BM60" s="25">
        <f t="shared" si="45"/>
        <v>4</v>
      </c>
      <c r="BP60" s="11">
        <f t="shared" si="46"/>
        <v>4</v>
      </c>
      <c r="BQ60" s="12">
        <f t="shared" si="47"/>
        <v>25</v>
      </c>
      <c r="BR60" s="11">
        <f t="shared" si="48"/>
        <v>5</v>
      </c>
      <c r="BS60" s="12">
        <f t="shared" si="49"/>
        <v>29</v>
      </c>
      <c r="BT60" s="11">
        <f t="shared" si="50"/>
        <v>8</v>
      </c>
      <c r="BU60" s="12">
        <f t="shared" si="51"/>
        <v>20</v>
      </c>
      <c r="BV60" s="11">
        <f t="shared" si="52"/>
        <v>17</v>
      </c>
      <c r="BW60" s="12">
        <f t="shared" si="53"/>
        <v>19</v>
      </c>
      <c r="BX60" s="11">
        <f t="shared" si="54"/>
        <v>17</v>
      </c>
      <c r="BY60" s="11">
        <f t="shared" si="55"/>
        <v>74</v>
      </c>
      <c r="BZ60" s="56"/>
    </row>
    <row r="61" spans="1:78" x14ac:dyDescent="0.25">
      <c r="A61" t="s">
        <v>240</v>
      </c>
      <c r="B61" s="5">
        <v>2</v>
      </c>
      <c r="C61">
        <v>4</v>
      </c>
      <c r="D61" s="6">
        <v>6</v>
      </c>
      <c r="E61">
        <v>2</v>
      </c>
      <c r="F61" s="6">
        <v>6</v>
      </c>
      <c r="G61">
        <v>3</v>
      </c>
      <c r="H61" s="3">
        <v>8</v>
      </c>
      <c r="I61">
        <v>1</v>
      </c>
      <c r="J61" s="6">
        <v>6</v>
      </c>
      <c r="K61">
        <v>1</v>
      </c>
      <c r="L61" s="6">
        <v>6</v>
      </c>
      <c r="M61">
        <v>2</v>
      </c>
      <c r="N61" s="6">
        <v>6</v>
      </c>
      <c r="O61">
        <v>1</v>
      </c>
      <c r="P61" s="3">
        <v>7</v>
      </c>
      <c r="Q61">
        <v>1</v>
      </c>
      <c r="R61" s="6">
        <v>6</v>
      </c>
      <c r="S61">
        <v>3</v>
      </c>
      <c r="T61" s="6">
        <v>5</v>
      </c>
      <c r="U61">
        <v>4</v>
      </c>
      <c r="V61" s="6">
        <v>5</v>
      </c>
      <c r="W61">
        <v>4</v>
      </c>
      <c r="X61" s="3">
        <v>5</v>
      </c>
      <c r="Y61">
        <v>2</v>
      </c>
      <c r="Z61" s="6">
        <v>5</v>
      </c>
      <c r="AA61">
        <v>3</v>
      </c>
      <c r="AB61" s="6">
        <v>6</v>
      </c>
      <c r="AC61">
        <v>1</v>
      </c>
      <c r="AD61" s="6">
        <v>8</v>
      </c>
      <c r="AE61">
        <v>1</v>
      </c>
      <c r="AF61" s="3">
        <v>7</v>
      </c>
      <c r="AG61">
        <v>1</v>
      </c>
      <c r="AH61" s="6">
        <v>7</v>
      </c>
      <c r="AI61">
        <v>3</v>
      </c>
      <c r="AJ61" s="6">
        <v>7</v>
      </c>
      <c r="AK61">
        <v>1</v>
      </c>
      <c r="AL61" s="6">
        <v>8</v>
      </c>
      <c r="AM61">
        <v>4</v>
      </c>
      <c r="AN61" s="6">
        <v>6</v>
      </c>
      <c r="AO61">
        <v>1</v>
      </c>
      <c r="AP61" s="3">
        <v>7</v>
      </c>
      <c r="AQ61">
        <v>11</v>
      </c>
      <c r="AR61">
        <v>3</v>
      </c>
      <c r="AS61">
        <v>2</v>
      </c>
      <c r="AT61">
        <v>22</v>
      </c>
      <c r="AU61" s="6">
        <v>1</v>
      </c>
      <c r="AV61">
        <v>86</v>
      </c>
      <c r="AW61" s="3">
        <v>292</v>
      </c>
      <c r="AY61">
        <f t="shared" si="32"/>
        <v>4</v>
      </c>
      <c r="AZ61">
        <f t="shared" si="33"/>
        <v>2</v>
      </c>
      <c r="BA61" s="6">
        <f t="shared" si="34"/>
        <v>3</v>
      </c>
      <c r="BC61" s="11">
        <f t="shared" si="35"/>
        <v>1.25</v>
      </c>
      <c r="BD61" s="12">
        <f t="shared" si="36"/>
        <v>6.25</v>
      </c>
      <c r="BE61" s="11">
        <f t="shared" si="37"/>
        <v>2</v>
      </c>
      <c r="BF61" s="12">
        <f t="shared" si="38"/>
        <v>7</v>
      </c>
      <c r="BG61" s="11">
        <f t="shared" si="39"/>
        <v>1.75</v>
      </c>
      <c r="BH61" s="12">
        <f t="shared" si="40"/>
        <v>6.5</v>
      </c>
      <c r="BI61" s="24">
        <f t="shared" si="41"/>
        <v>3</v>
      </c>
      <c r="BJ61" s="25">
        <f t="shared" si="42"/>
        <v>5.25</v>
      </c>
      <c r="BK61" s="24">
        <f t="shared" si="43"/>
        <v>1.6923076923076923</v>
      </c>
      <c r="BL61" s="24">
        <f t="shared" si="44"/>
        <v>6.615384615384615</v>
      </c>
      <c r="BM61" s="25">
        <f t="shared" si="45"/>
        <v>4.1394230769230766</v>
      </c>
      <c r="BP61" s="11">
        <f t="shared" si="46"/>
        <v>5</v>
      </c>
      <c r="BQ61" s="12">
        <f t="shared" si="47"/>
        <v>25</v>
      </c>
      <c r="BR61" s="11">
        <f t="shared" si="48"/>
        <v>10</v>
      </c>
      <c r="BS61" s="12">
        <f t="shared" si="49"/>
        <v>35</v>
      </c>
      <c r="BT61" s="11">
        <f t="shared" si="50"/>
        <v>7</v>
      </c>
      <c r="BU61" s="12">
        <f t="shared" si="51"/>
        <v>26</v>
      </c>
      <c r="BV61" s="11">
        <f t="shared" si="52"/>
        <v>12</v>
      </c>
      <c r="BW61" s="12">
        <f t="shared" si="53"/>
        <v>21</v>
      </c>
      <c r="BX61" s="11">
        <f t="shared" si="54"/>
        <v>22</v>
      </c>
      <c r="BY61" s="11">
        <f t="shared" si="55"/>
        <v>86</v>
      </c>
      <c r="BZ61" s="56"/>
    </row>
    <row r="62" spans="1:78" x14ac:dyDescent="0.25">
      <c r="A62" t="s">
        <v>241</v>
      </c>
      <c r="B62" s="5">
        <v>2</v>
      </c>
      <c r="C62">
        <v>5</v>
      </c>
      <c r="D62" s="6">
        <v>4</v>
      </c>
      <c r="E62">
        <v>3</v>
      </c>
      <c r="F62" s="6">
        <v>4</v>
      </c>
      <c r="G62">
        <v>3</v>
      </c>
      <c r="H62" s="3">
        <v>4</v>
      </c>
      <c r="I62">
        <v>1</v>
      </c>
      <c r="J62" s="6">
        <v>6</v>
      </c>
      <c r="K62">
        <v>5</v>
      </c>
      <c r="L62" s="6">
        <v>4</v>
      </c>
      <c r="M62">
        <v>1</v>
      </c>
      <c r="N62" s="6">
        <v>6</v>
      </c>
      <c r="O62">
        <v>1</v>
      </c>
      <c r="P62" s="3">
        <v>6</v>
      </c>
      <c r="Q62">
        <v>1</v>
      </c>
      <c r="R62" s="6">
        <v>6</v>
      </c>
      <c r="S62">
        <v>5</v>
      </c>
      <c r="T62" s="6">
        <v>4</v>
      </c>
      <c r="U62">
        <v>6</v>
      </c>
      <c r="V62" s="6">
        <v>5</v>
      </c>
      <c r="W62">
        <v>5</v>
      </c>
      <c r="X62" s="3">
        <v>2</v>
      </c>
      <c r="Y62">
        <v>1</v>
      </c>
      <c r="Z62" s="6">
        <v>6</v>
      </c>
      <c r="AA62">
        <v>1</v>
      </c>
      <c r="AB62" s="6">
        <v>5</v>
      </c>
      <c r="AC62">
        <v>1</v>
      </c>
      <c r="AD62" s="6">
        <v>6</v>
      </c>
      <c r="AE62">
        <v>5</v>
      </c>
      <c r="AF62" s="3">
        <v>4</v>
      </c>
      <c r="AG62">
        <v>1</v>
      </c>
      <c r="AH62" s="6">
        <v>6</v>
      </c>
      <c r="AI62">
        <v>1</v>
      </c>
      <c r="AJ62" s="6">
        <v>6</v>
      </c>
      <c r="AK62">
        <v>1</v>
      </c>
      <c r="AL62" s="6">
        <v>9</v>
      </c>
      <c r="AM62">
        <v>1</v>
      </c>
      <c r="AN62" s="6">
        <v>8</v>
      </c>
      <c r="AO62">
        <v>1</v>
      </c>
      <c r="AP62" s="3">
        <v>6</v>
      </c>
      <c r="AQ62">
        <v>11</v>
      </c>
      <c r="AR62">
        <v>4</v>
      </c>
      <c r="AS62">
        <v>3</v>
      </c>
      <c r="AT62">
        <v>23</v>
      </c>
      <c r="AU62" s="6">
        <v>2</v>
      </c>
      <c r="AV62">
        <v>100</v>
      </c>
      <c r="AW62" s="3">
        <v>614</v>
      </c>
      <c r="AY62">
        <f t="shared" si="32"/>
        <v>5</v>
      </c>
      <c r="AZ62">
        <f t="shared" si="33"/>
        <v>3</v>
      </c>
      <c r="BA62" s="6">
        <f t="shared" si="34"/>
        <v>3</v>
      </c>
      <c r="BC62" s="11">
        <f t="shared" si="35"/>
        <v>2</v>
      </c>
      <c r="BD62" s="12">
        <f t="shared" si="36"/>
        <v>5.5</v>
      </c>
      <c r="BE62" s="11">
        <f t="shared" si="37"/>
        <v>1</v>
      </c>
      <c r="BF62" s="12">
        <f t="shared" si="38"/>
        <v>7</v>
      </c>
      <c r="BG62" s="11">
        <f t="shared" si="39"/>
        <v>2</v>
      </c>
      <c r="BH62" s="12">
        <f t="shared" si="40"/>
        <v>5.25</v>
      </c>
      <c r="BI62" s="24">
        <f t="shared" si="41"/>
        <v>4.25</v>
      </c>
      <c r="BJ62" s="25">
        <f t="shared" si="42"/>
        <v>4.25</v>
      </c>
      <c r="BK62" s="24">
        <f t="shared" si="43"/>
        <v>1.6153846153846154</v>
      </c>
      <c r="BL62" s="24">
        <f t="shared" si="44"/>
        <v>6</v>
      </c>
      <c r="BM62" s="25">
        <f t="shared" si="45"/>
        <v>4.0288461538461533</v>
      </c>
      <c r="BP62" s="11">
        <f t="shared" si="46"/>
        <v>8</v>
      </c>
      <c r="BQ62" s="12">
        <f t="shared" si="47"/>
        <v>22</v>
      </c>
      <c r="BR62" s="11">
        <f t="shared" si="48"/>
        <v>5</v>
      </c>
      <c r="BS62" s="12">
        <f t="shared" si="49"/>
        <v>35</v>
      </c>
      <c r="BT62" s="11">
        <f t="shared" si="50"/>
        <v>8</v>
      </c>
      <c r="BU62" s="12">
        <f t="shared" si="51"/>
        <v>21</v>
      </c>
      <c r="BV62" s="11">
        <f t="shared" si="52"/>
        <v>17</v>
      </c>
      <c r="BW62" s="12">
        <f t="shared" si="53"/>
        <v>17</v>
      </c>
      <c r="BX62" s="11">
        <f t="shared" si="54"/>
        <v>21</v>
      </c>
      <c r="BY62" s="11">
        <f t="shared" si="55"/>
        <v>78</v>
      </c>
      <c r="BZ62" s="56"/>
    </row>
    <row r="63" spans="1:78" x14ac:dyDescent="0.25">
      <c r="A63" t="s">
        <v>242</v>
      </c>
      <c r="B63" s="5">
        <v>2</v>
      </c>
      <c r="C63">
        <v>5</v>
      </c>
      <c r="D63" s="6">
        <v>4</v>
      </c>
      <c r="E63">
        <v>5</v>
      </c>
      <c r="F63" s="6">
        <v>4</v>
      </c>
      <c r="G63">
        <v>4</v>
      </c>
      <c r="H63" s="3">
        <v>4</v>
      </c>
      <c r="I63">
        <v>1</v>
      </c>
      <c r="J63" s="6">
        <v>4</v>
      </c>
      <c r="K63">
        <v>1</v>
      </c>
      <c r="L63" s="6">
        <v>7</v>
      </c>
      <c r="M63">
        <v>1</v>
      </c>
      <c r="N63" s="6">
        <v>6</v>
      </c>
      <c r="O63">
        <v>1</v>
      </c>
      <c r="P63" s="3">
        <v>7</v>
      </c>
      <c r="Q63">
        <v>1</v>
      </c>
      <c r="R63" s="6">
        <v>6</v>
      </c>
      <c r="S63">
        <v>1</v>
      </c>
      <c r="T63" s="6">
        <v>8</v>
      </c>
      <c r="U63">
        <v>1</v>
      </c>
      <c r="V63" s="6">
        <v>6</v>
      </c>
      <c r="W63">
        <v>1</v>
      </c>
      <c r="X63" s="3">
        <v>5</v>
      </c>
      <c r="Y63">
        <v>1</v>
      </c>
      <c r="Z63" s="6">
        <v>8</v>
      </c>
      <c r="AA63">
        <v>1</v>
      </c>
      <c r="AB63" s="6">
        <v>8</v>
      </c>
      <c r="AC63">
        <v>1</v>
      </c>
      <c r="AD63" s="6">
        <v>8</v>
      </c>
      <c r="AE63">
        <v>1</v>
      </c>
      <c r="AF63" s="3">
        <v>7</v>
      </c>
      <c r="AG63">
        <v>1</v>
      </c>
      <c r="AH63" s="6">
        <v>9</v>
      </c>
      <c r="AI63">
        <v>1</v>
      </c>
      <c r="AJ63" s="6">
        <v>9</v>
      </c>
      <c r="AK63">
        <v>5</v>
      </c>
      <c r="AL63" s="6">
        <v>4</v>
      </c>
      <c r="AM63">
        <v>1</v>
      </c>
      <c r="AN63" s="6">
        <v>7</v>
      </c>
      <c r="AO63">
        <v>1</v>
      </c>
      <c r="AP63" s="3">
        <v>7</v>
      </c>
      <c r="AQ63">
        <v>11</v>
      </c>
      <c r="AR63">
        <v>3</v>
      </c>
      <c r="AS63">
        <v>1</v>
      </c>
      <c r="AT63">
        <v>31</v>
      </c>
      <c r="AU63" s="6">
        <v>2</v>
      </c>
      <c r="AV63">
        <v>95</v>
      </c>
      <c r="AW63" s="3">
        <v>271</v>
      </c>
      <c r="AY63">
        <f t="shared" si="32"/>
        <v>5</v>
      </c>
      <c r="AZ63">
        <f t="shared" si="33"/>
        <v>5</v>
      </c>
      <c r="BA63" s="6">
        <f t="shared" si="34"/>
        <v>4</v>
      </c>
      <c r="BC63" s="11">
        <f t="shared" si="35"/>
        <v>1</v>
      </c>
      <c r="BD63" s="12">
        <f t="shared" si="36"/>
        <v>6</v>
      </c>
      <c r="BE63" s="11">
        <f t="shared" si="37"/>
        <v>1.8</v>
      </c>
      <c r="BF63" s="12">
        <f t="shared" si="38"/>
        <v>7.2</v>
      </c>
      <c r="BG63" s="11">
        <f t="shared" si="39"/>
        <v>1</v>
      </c>
      <c r="BH63" s="12">
        <f t="shared" si="40"/>
        <v>7.75</v>
      </c>
      <c r="BI63" s="24">
        <f t="shared" si="41"/>
        <v>1</v>
      </c>
      <c r="BJ63" s="25">
        <f t="shared" si="42"/>
        <v>6.25</v>
      </c>
      <c r="BK63" s="24">
        <f t="shared" si="43"/>
        <v>1.3076923076923077</v>
      </c>
      <c r="BL63" s="24">
        <f t="shared" si="44"/>
        <v>7</v>
      </c>
      <c r="BM63" s="25">
        <f t="shared" si="45"/>
        <v>3.8894230769230771</v>
      </c>
      <c r="BP63" s="11">
        <f t="shared" si="46"/>
        <v>4</v>
      </c>
      <c r="BQ63" s="12">
        <f t="shared" si="47"/>
        <v>24</v>
      </c>
      <c r="BR63" s="11">
        <f t="shared" si="48"/>
        <v>9</v>
      </c>
      <c r="BS63" s="12">
        <f t="shared" si="49"/>
        <v>36</v>
      </c>
      <c r="BT63" s="11">
        <f t="shared" si="50"/>
        <v>4</v>
      </c>
      <c r="BU63" s="12">
        <f t="shared" si="51"/>
        <v>31</v>
      </c>
      <c r="BV63" s="11">
        <f t="shared" si="52"/>
        <v>4</v>
      </c>
      <c r="BW63" s="12">
        <f t="shared" si="53"/>
        <v>25</v>
      </c>
      <c r="BX63" s="11">
        <f t="shared" si="54"/>
        <v>17</v>
      </c>
      <c r="BY63" s="11">
        <f t="shared" si="55"/>
        <v>91</v>
      </c>
      <c r="BZ63" s="56"/>
    </row>
    <row r="64" spans="1:78" x14ac:dyDescent="0.25">
      <c r="A64" t="s">
        <v>243</v>
      </c>
      <c r="B64" s="5">
        <v>2</v>
      </c>
      <c r="C64">
        <v>5</v>
      </c>
      <c r="D64" s="6">
        <v>5</v>
      </c>
      <c r="E64">
        <v>1</v>
      </c>
      <c r="F64" s="6">
        <v>5</v>
      </c>
      <c r="G64">
        <v>5</v>
      </c>
      <c r="H64" s="3">
        <v>2</v>
      </c>
      <c r="I64">
        <v>5</v>
      </c>
      <c r="J64" s="6">
        <v>3</v>
      </c>
      <c r="K64">
        <v>5</v>
      </c>
      <c r="L64" s="6">
        <v>4</v>
      </c>
      <c r="M64">
        <v>5</v>
      </c>
      <c r="N64" s="6">
        <v>3</v>
      </c>
      <c r="O64">
        <v>1</v>
      </c>
      <c r="P64" s="3">
        <v>6</v>
      </c>
      <c r="Q64">
        <v>5</v>
      </c>
      <c r="R64" s="6">
        <v>3</v>
      </c>
      <c r="S64">
        <v>5</v>
      </c>
      <c r="T64" s="6">
        <v>5</v>
      </c>
      <c r="U64">
        <v>5</v>
      </c>
      <c r="V64" s="6">
        <v>5</v>
      </c>
      <c r="W64">
        <v>5</v>
      </c>
      <c r="X64" s="3">
        <v>2</v>
      </c>
      <c r="Y64">
        <v>1</v>
      </c>
      <c r="Z64" s="6">
        <v>6</v>
      </c>
      <c r="AA64">
        <v>1</v>
      </c>
      <c r="AB64" s="6">
        <v>5</v>
      </c>
      <c r="AC64">
        <v>1</v>
      </c>
      <c r="AD64" s="6">
        <v>7</v>
      </c>
      <c r="AE64">
        <v>1</v>
      </c>
      <c r="AF64" s="3">
        <v>5</v>
      </c>
      <c r="AG64">
        <v>1</v>
      </c>
      <c r="AH64" s="6">
        <v>6</v>
      </c>
      <c r="AI64">
        <v>1</v>
      </c>
      <c r="AJ64" s="6">
        <v>6</v>
      </c>
      <c r="AK64">
        <v>1</v>
      </c>
      <c r="AL64" s="6">
        <v>6</v>
      </c>
      <c r="AM64">
        <v>4</v>
      </c>
      <c r="AN64" s="6">
        <v>5</v>
      </c>
      <c r="AO64">
        <v>1</v>
      </c>
      <c r="AP64" s="3">
        <v>6</v>
      </c>
      <c r="AQ64">
        <v>11</v>
      </c>
      <c r="AR64">
        <v>4</v>
      </c>
      <c r="AS64">
        <v>3</v>
      </c>
      <c r="AT64">
        <v>24</v>
      </c>
      <c r="AU64" s="6">
        <v>2</v>
      </c>
      <c r="AV64">
        <v>111</v>
      </c>
      <c r="AW64" s="3">
        <v>226</v>
      </c>
      <c r="AY64">
        <f t="shared" si="32"/>
        <v>5</v>
      </c>
      <c r="AZ64">
        <f t="shared" si="33"/>
        <v>1</v>
      </c>
      <c r="BA64" s="6">
        <f t="shared" si="34"/>
        <v>5</v>
      </c>
      <c r="BC64" s="11">
        <f t="shared" si="35"/>
        <v>4</v>
      </c>
      <c r="BD64" s="12">
        <f t="shared" si="36"/>
        <v>4</v>
      </c>
      <c r="BE64" s="11">
        <f t="shared" si="37"/>
        <v>1.6</v>
      </c>
      <c r="BF64" s="12">
        <f t="shared" si="38"/>
        <v>5.8</v>
      </c>
      <c r="BG64" s="11">
        <f t="shared" si="39"/>
        <v>1</v>
      </c>
      <c r="BH64" s="12">
        <f t="shared" si="40"/>
        <v>5.75</v>
      </c>
      <c r="BI64" s="24">
        <f t="shared" si="41"/>
        <v>5</v>
      </c>
      <c r="BJ64" s="25">
        <f t="shared" si="42"/>
        <v>3.75</v>
      </c>
      <c r="BK64" s="24">
        <f t="shared" si="43"/>
        <v>2.1538461538461537</v>
      </c>
      <c r="BL64" s="24">
        <f t="shared" si="44"/>
        <v>5.2307692307692308</v>
      </c>
      <c r="BM64" s="25">
        <f t="shared" si="45"/>
        <v>4.0336538461538458</v>
      </c>
      <c r="BP64" s="11">
        <f t="shared" si="46"/>
        <v>16</v>
      </c>
      <c r="BQ64" s="12">
        <f t="shared" si="47"/>
        <v>16</v>
      </c>
      <c r="BR64" s="11">
        <f t="shared" si="48"/>
        <v>8</v>
      </c>
      <c r="BS64" s="12">
        <f t="shared" si="49"/>
        <v>29</v>
      </c>
      <c r="BT64" s="11">
        <f t="shared" si="50"/>
        <v>4</v>
      </c>
      <c r="BU64" s="12">
        <f t="shared" si="51"/>
        <v>23</v>
      </c>
      <c r="BV64" s="11">
        <f t="shared" si="52"/>
        <v>20</v>
      </c>
      <c r="BW64" s="12">
        <f t="shared" si="53"/>
        <v>15</v>
      </c>
      <c r="BX64" s="11">
        <f t="shared" si="54"/>
        <v>28</v>
      </c>
      <c r="BY64" s="11">
        <f t="shared" si="55"/>
        <v>68</v>
      </c>
      <c r="BZ64" s="56"/>
    </row>
    <row r="65" spans="1:78" x14ac:dyDescent="0.25">
      <c r="A65" t="s">
        <v>250</v>
      </c>
      <c r="B65" s="5">
        <v>2</v>
      </c>
      <c r="C65">
        <v>4</v>
      </c>
      <c r="D65" s="6">
        <v>4</v>
      </c>
      <c r="E65">
        <v>4</v>
      </c>
      <c r="F65" s="6">
        <v>3</v>
      </c>
      <c r="G65">
        <v>5</v>
      </c>
      <c r="H65" s="3">
        <v>2</v>
      </c>
      <c r="I65">
        <v>1</v>
      </c>
      <c r="J65" s="6">
        <v>6</v>
      </c>
      <c r="K65">
        <v>1</v>
      </c>
      <c r="L65" s="6">
        <v>8</v>
      </c>
      <c r="M65">
        <v>1</v>
      </c>
      <c r="N65" s="6">
        <v>6</v>
      </c>
      <c r="O65">
        <v>1</v>
      </c>
      <c r="P65" s="3">
        <v>6</v>
      </c>
      <c r="Q65">
        <v>5</v>
      </c>
      <c r="R65" s="6">
        <v>4</v>
      </c>
      <c r="S65">
        <v>5</v>
      </c>
      <c r="T65" s="6">
        <v>4</v>
      </c>
      <c r="U65">
        <v>5</v>
      </c>
      <c r="V65" s="6">
        <v>4</v>
      </c>
      <c r="W65">
        <v>5</v>
      </c>
      <c r="X65" s="3">
        <v>2</v>
      </c>
      <c r="Y65">
        <v>3</v>
      </c>
      <c r="Z65" s="6">
        <v>5</v>
      </c>
      <c r="AA65">
        <v>1</v>
      </c>
      <c r="AB65" s="6">
        <v>7</v>
      </c>
      <c r="AC65">
        <v>5</v>
      </c>
      <c r="AD65" s="6">
        <v>4</v>
      </c>
      <c r="AE65">
        <v>5</v>
      </c>
      <c r="AF65" s="3">
        <v>4</v>
      </c>
      <c r="AG65">
        <v>1</v>
      </c>
      <c r="AH65" s="6">
        <v>7</v>
      </c>
      <c r="AI65">
        <v>6</v>
      </c>
      <c r="AJ65" s="6">
        <v>5</v>
      </c>
      <c r="AK65">
        <v>1</v>
      </c>
      <c r="AL65" s="6">
        <v>7</v>
      </c>
      <c r="AM65">
        <v>1</v>
      </c>
      <c r="AN65" s="6">
        <v>6</v>
      </c>
      <c r="AO65">
        <v>1</v>
      </c>
      <c r="AP65" s="3">
        <v>6</v>
      </c>
      <c r="AQ65">
        <v>11</v>
      </c>
      <c r="AR65">
        <v>4</v>
      </c>
      <c r="AS65">
        <v>4</v>
      </c>
      <c r="AT65">
        <v>23</v>
      </c>
      <c r="AU65" s="6">
        <v>1</v>
      </c>
      <c r="AV65">
        <v>123</v>
      </c>
      <c r="AW65" s="3">
        <v>949</v>
      </c>
      <c r="AY65">
        <f t="shared" si="32"/>
        <v>4</v>
      </c>
      <c r="AZ65">
        <f t="shared" si="33"/>
        <v>4</v>
      </c>
      <c r="BA65" s="6">
        <f t="shared" si="34"/>
        <v>5</v>
      </c>
      <c r="BC65" s="11">
        <f t="shared" si="35"/>
        <v>1</v>
      </c>
      <c r="BD65" s="12">
        <f t="shared" si="36"/>
        <v>6.5</v>
      </c>
      <c r="BE65" s="11">
        <f t="shared" si="37"/>
        <v>2</v>
      </c>
      <c r="BF65" s="12">
        <f t="shared" si="38"/>
        <v>6.2</v>
      </c>
      <c r="BG65" s="11">
        <f t="shared" si="39"/>
        <v>3.5</v>
      </c>
      <c r="BH65" s="12">
        <f t="shared" si="40"/>
        <v>5</v>
      </c>
      <c r="BI65" s="24">
        <f t="shared" si="41"/>
        <v>5</v>
      </c>
      <c r="BJ65" s="25">
        <f t="shared" si="42"/>
        <v>3.5</v>
      </c>
      <c r="BK65" s="24">
        <f t="shared" si="43"/>
        <v>2.1538461538461537</v>
      </c>
      <c r="BL65" s="24">
        <f t="shared" si="44"/>
        <v>5.9230769230769234</v>
      </c>
      <c r="BM65" s="25">
        <f t="shared" si="45"/>
        <v>4.1442307692307692</v>
      </c>
      <c r="BP65" s="11">
        <f t="shared" si="46"/>
        <v>4</v>
      </c>
      <c r="BQ65" s="12">
        <f t="shared" si="47"/>
        <v>26</v>
      </c>
      <c r="BR65" s="11">
        <f t="shared" si="48"/>
        <v>10</v>
      </c>
      <c r="BS65" s="12">
        <f t="shared" si="49"/>
        <v>31</v>
      </c>
      <c r="BT65" s="11">
        <f t="shared" si="50"/>
        <v>14</v>
      </c>
      <c r="BU65" s="12">
        <f t="shared" si="51"/>
        <v>20</v>
      </c>
      <c r="BV65" s="11">
        <f t="shared" si="52"/>
        <v>20</v>
      </c>
      <c r="BW65" s="12">
        <f t="shared" si="53"/>
        <v>14</v>
      </c>
      <c r="BX65" s="11">
        <f t="shared" si="54"/>
        <v>28</v>
      </c>
      <c r="BY65" s="11">
        <f t="shared" si="55"/>
        <v>77</v>
      </c>
      <c r="BZ65" s="56"/>
    </row>
    <row r="66" spans="1:78" x14ac:dyDescent="0.25">
      <c r="A66" t="s">
        <v>251</v>
      </c>
      <c r="B66" s="5">
        <v>2</v>
      </c>
      <c r="C66">
        <v>4</v>
      </c>
      <c r="D66" s="6">
        <v>7</v>
      </c>
      <c r="E66">
        <v>3</v>
      </c>
      <c r="F66" s="6">
        <v>8</v>
      </c>
      <c r="G66">
        <v>5</v>
      </c>
      <c r="H66" s="3">
        <v>2</v>
      </c>
      <c r="I66">
        <v>1</v>
      </c>
      <c r="J66" s="6">
        <v>6</v>
      </c>
      <c r="K66">
        <v>1</v>
      </c>
      <c r="L66" s="6">
        <v>8</v>
      </c>
      <c r="M66">
        <v>1</v>
      </c>
      <c r="N66" s="6">
        <v>6</v>
      </c>
      <c r="O66">
        <v>1</v>
      </c>
      <c r="P66" s="3">
        <v>6</v>
      </c>
      <c r="Q66">
        <v>5</v>
      </c>
      <c r="R66" s="6">
        <v>3</v>
      </c>
      <c r="S66">
        <v>5</v>
      </c>
      <c r="T66" s="6">
        <v>2</v>
      </c>
      <c r="U66">
        <v>1</v>
      </c>
      <c r="V66" s="6">
        <v>5</v>
      </c>
      <c r="W66">
        <v>5</v>
      </c>
      <c r="X66" s="3">
        <v>3</v>
      </c>
      <c r="Y66">
        <v>1</v>
      </c>
      <c r="Z66" s="6">
        <v>7</v>
      </c>
      <c r="AA66">
        <v>1</v>
      </c>
      <c r="AB66" s="6">
        <v>5</v>
      </c>
      <c r="AC66">
        <v>5</v>
      </c>
      <c r="AD66" s="6">
        <v>4</v>
      </c>
      <c r="AE66">
        <v>1</v>
      </c>
      <c r="AF66" s="3">
        <v>6</v>
      </c>
      <c r="AG66">
        <v>1</v>
      </c>
      <c r="AH66" s="6">
        <v>5</v>
      </c>
      <c r="AI66">
        <v>1</v>
      </c>
      <c r="AJ66" s="6">
        <v>6</v>
      </c>
      <c r="AK66">
        <v>1</v>
      </c>
      <c r="AL66" s="6">
        <v>6</v>
      </c>
      <c r="AM66">
        <v>1</v>
      </c>
      <c r="AN66" s="6">
        <v>6</v>
      </c>
      <c r="AO66">
        <v>1</v>
      </c>
      <c r="AP66" s="3">
        <v>7</v>
      </c>
      <c r="AQ66">
        <v>11</v>
      </c>
      <c r="AR66">
        <v>3</v>
      </c>
      <c r="AS66">
        <v>5</v>
      </c>
      <c r="AT66">
        <v>29</v>
      </c>
      <c r="AU66" s="6">
        <v>1</v>
      </c>
      <c r="AV66">
        <v>129</v>
      </c>
      <c r="AW66" s="3">
        <v>528</v>
      </c>
      <c r="AY66">
        <f t="shared" si="32"/>
        <v>4</v>
      </c>
      <c r="AZ66">
        <f t="shared" si="33"/>
        <v>3</v>
      </c>
      <c r="BA66" s="6">
        <f t="shared" si="34"/>
        <v>5</v>
      </c>
      <c r="BC66" s="11">
        <f t="shared" si="35"/>
        <v>1</v>
      </c>
      <c r="BD66" s="12">
        <f t="shared" si="36"/>
        <v>6.5</v>
      </c>
      <c r="BE66" s="11">
        <f t="shared" si="37"/>
        <v>1</v>
      </c>
      <c r="BF66" s="12">
        <f t="shared" si="38"/>
        <v>6</v>
      </c>
      <c r="BG66" s="11">
        <f t="shared" si="39"/>
        <v>2</v>
      </c>
      <c r="BH66" s="12">
        <f t="shared" si="40"/>
        <v>5.5</v>
      </c>
      <c r="BI66" s="24">
        <f t="shared" si="41"/>
        <v>4</v>
      </c>
      <c r="BJ66" s="25">
        <f t="shared" si="42"/>
        <v>3.25</v>
      </c>
      <c r="BK66" s="24">
        <f t="shared" si="43"/>
        <v>1.3076923076923077</v>
      </c>
      <c r="BL66" s="24">
        <f t="shared" si="44"/>
        <v>6</v>
      </c>
      <c r="BM66" s="25">
        <f t="shared" si="45"/>
        <v>3.6394230769230771</v>
      </c>
      <c r="BP66" s="11">
        <f t="shared" si="46"/>
        <v>4</v>
      </c>
      <c r="BQ66" s="12">
        <f t="shared" si="47"/>
        <v>26</v>
      </c>
      <c r="BR66" s="11">
        <f t="shared" si="48"/>
        <v>5</v>
      </c>
      <c r="BS66" s="12">
        <f t="shared" si="49"/>
        <v>30</v>
      </c>
      <c r="BT66" s="11">
        <f t="shared" si="50"/>
        <v>8</v>
      </c>
      <c r="BU66" s="12">
        <f t="shared" si="51"/>
        <v>22</v>
      </c>
      <c r="BV66" s="11">
        <f t="shared" si="52"/>
        <v>16</v>
      </c>
      <c r="BW66" s="12">
        <f t="shared" si="53"/>
        <v>13</v>
      </c>
      <c r="BX66" s="11">
        <f t="shared" si="54"/>
        <v>17</v>
      </c>
      <c r="BY66" s="11">
        <f t="shared" si="55"/>
        <v>78</v>
      </c>
      <c r="BZ66" s="56"/>
    </row>
    <row r="67" spans="1:78" x14ac:dyDescent="0.25">
      <c r="A67" t="s">
        <v>252</v>
      </c>
      <c r="B67" s="5">
        <v>2</v>
      </c>
      <c r="C67">
        <v>5</v>
      </c>
      <c r="D67" s="6">
        <v>4</v>
      </c>
      <c r="E67">
        <v>5</v>
      </c>
      <c r="F67" s="6">
        <v>4</v>
      </c>
      <c r="G67">
        <v>5</v>
      </c>
      <c r="H67" s="3">
        <v>3</v>
      </c>
      <c r="I67">
        <v>1</v>
      </c>
      <c r="J67" s="6">
        <v>5</v>
      </c>
      <c r="K67">
        <v>1</v>
      </c>
      <c r="L67" s="6">
        <v>6</v>
      </c>
      <c r="M67">
        <v>1</v>
      </c>
      <c r="N67" s="6">
        <v>5</v>
      </c>
      <c r="O67">
        <v>3</v>
      </c>
      <c r="P67" s="3">
        <v>5</v>
      </c>
      <c r="Q67">
        <v>5</v>
      </c>
      <c r="R67" s="6">
        <v>2</v>
      </c>
      <c r="S67">
        <v>5</v>
      </c>
      <c r="T67" s="6">
        <v>5</v>
      </c>
      <c r="U67">
        <v>5</v>
      </c>
      <c r="V67" s="6">
        <v>4</v>
      </c>
      <c r="W67">
        <v>4</v>
      </c>
      <c r="X67" s="3">
        <v>3</v>
      </c>
      <c r="Y67">
        <v>1</v>
      </c>
      <c r="Z67" s="6">
        <v>5</v>
      </c>
      <c r="AA67">
        <v>1</v>
      </c>
      <c r="AB67" s="6">
        <v>5</v>
      </c>
      <c r="AC67">
        <v>1</v>
      </c>
      <c r="AD67" s="6">
        <v>5</v>
      </c>
      <c r="AE67">
        <v>1</v>
      </c>
      <c r="AF67" s="3">
        <v>5</v>
      </c>
      <c r="AG67">
        <v>1</v>
      </c>
      <c r="AH67" s="6">
        <v>5</v>
      </c>
      <c r="AI67">
        <v>1</v>
      </c>
      <c r="AJ67" s="6">
        <v>6</v>
      </c>
      <c r="AK67">
        <v>1</v>
      </c>
      <c r="AL67" s="6">
        <v>6</v>
      </c>
      <c r="AM67">
        <v>6</v>
      </c>
      <c r="AN67" s="6">
        <v>5</v>
      </c>
      <c r="AO67">
        <v>1</v>
      </c>
      <c r="AP67" s="3">
        <v>5</v>
      </c>
      <c r="AQ67">
        <v>11</v>
      </c>
      <c r="AR67">
        <v>4</v>
      </c>
      <c r="AS67">
        <v>2</v>
      </c>
      <c r="AT67">
        <v>43</v>
      </c>
      <c r="AU67" s="6">
        <v>2</v>
      </c>
      <c r="AV67">
        <v>73</v>
      </c>
      <c r="AW67" s="3">
        <v>477</v>
      </c>
      <c r="AY67">
        <f t="shared" si="32"/>
        <v>5</v>
      </c>
      <c r="AZ67">
        <f t="shared" si="33"/>
        <v>5</v>
      </c>
      <c r="BA67" s="6">
        <f t="shared" si="34"/>
        <v>5</v>
      </c>
      <c r="BC67" s="11">
        <f t="shared" si="35"/>
        <v>1.5</v>
      </c>
      <c r="BD67" s="12">
        <f t="shared" si="36"/>
        <v>5.25</v>
      </c>
      <c r="BE67" s="11">
        <f t="shared" si="37"/>
        <v>2</v>
      </c>
      <c r="BF67" s="12">
        <f t="shared" si="38"/>
        <v>5.4</v>
      </c>
      <c r="BG67" s="11">
        <f t="shared" si="39"/>
        <v>1</v>
      </c>
      <c r="BH67" s="12">
        <f t="shared" si="40"/>
        <v>5</v>
      </c>
      <c r="BI67" s="24">
        <f t="shared" si="41"/>
        <v>4.75</v>
      </c>
      <c r="BJ67" s="25">
        <f t="shared" si="42"/>
        <v>3.5</v>
      </c>
      <c r="BK67" s="24">
        <f t="shared" si="43"/>
        <v>1.5384615384615385</v>
      </c>
      <c r="BL67" s="24">
        <f t="shared" si="44"/>
        <v>5.2307692307692308</v>
      </c>
      <c r="BM67" s="25">
        <f t="shared" si="45"/>
        <v>3.7548076923076925</v>
      </c>
      <c r="BP67" s="11">
        <f t="shared" si="46"/>
        <v>6</v>
      </c>
      <c r="BQ67" s="12">
        <f t="shared" si="47"/>
        <v>21</v>
      </c>
      <c r="BR67" s="11">
        <f t="shared" si="48"/>
        <v>10</v>
      </c>
      <c r="BS67" s="12">
        <f t="shared" si="49"/>
        <v>27</v>
      </c>
      <c r="BT67" s="11">
        <f t="shared" si="50"/>
        <v>4</v>
      </c>
      <c r="BU67" s="12">
        <f t="shared" si="51"/>
        <v>20</v>
      </c>
      <c r="BV67" s="11">
        <f t="shared" si="52"/>
        <v>19</v>
      </c>
      <c r="BW67" s="12">
        <f t="shared" si="53"/>
        <v>14</v>
      </c>
      <c r="BX67" s="11">
        <f t="shared" si="54"/>
        <v>20</v>
      </c>
      <c r="BY67" s="11">
        <f t="shared" si="55"/>
        <v>68</v>
      </c>
      <c r="BZ67" s="56"/>
    </row>
    <row r="68" spans="1:78" x14ac:dyDescent="0.25">
      <c r="A68" t="s">
        <v>257</v>
      </c>
      <c r="B68" s="5">
        <v>2</v>
      </c>
      <c r="C68">
        <v>2</v>
      </c>
      <c r="D68" s="6">
        <v>8</v>
      </c>
      <c r="E68">
        <v>3</v>
      </c>
      <c r="F68" s="6">
        <v>3</v>
      </c>
      <c r="G68">
        <v>4</v>
      </c>
      <c r="H68" s="3">
        <v>3</v>
      </c>
      <c r="I68">
        <v>1</v>
      </c>
      <c r="J68" s="6">
        <v>5</v>
      </c>
      <c r="K68">
        <v>1</v>
      </c>
      <c r="L68" s="6">
        <v>7</v>
      </c>
      <c r="M68">
        <v>1</v>
      </c>
      <c r="N68" s="6">
        <v>6</v>
      </c>
      <c r="O68">
        <v>1</v>
      </c>
      <c r="P68" s="3">
        <v>8</v>
      </c>
      <c r="Q68">
        <v>1</v>
      </c>
      <c r="R68" s="6">
        <v>5</v>
      </c>
      <c r="S68">
        <v>1</v>
      </c>
      <c r="T68" s="6">
        <v>4</v>
      </c>
      <c r="U68">
        <v>5</v>
      </c>
      <c r="V68" s="6">
        <v>4</v>
      </c>
      <c r="W68">
        <v>5</v>
      </c>
      <c r="X68" s="3">
        <v>4</v>
      </c>
      <c r="Y68">
        <v>1</v>
      </c>
      <c r="Z68" s="6">
        <v>6</v>
      </c>
      <c r="AA68">
        <v>1</v>
      </c>
      <c r="AB68" s="6">
        <v>5</v>
      </c>
      <c r="AC68">
        <v>1</v>
      </c>
      <c r="AD68" s="6">
        <v>7</v>
      </c>
      <c r="AE68">
        <v>1</v>
      </c>
      <c r="AF68" s="3">
        <v>7</v>
      </c>
      <c r="AG68">
        <v>1</v>
      </c>
      <c r="AH68" s="6">
        <v>6</v>
      </c>
      <c r="AI68">
        <v>1</v>
      </c>
      <c r="AJ68" s="6">
        <v>7</v>
      </c>
      <c r="AK68">
        <v>1</v>
      </c>
      <c r="AL68" s="6">
        <v>8</v>
      </c>
      <c r="AM68">
        <v>1</v>
      </c>
      <c r="AN68" s="6">
        <v>8</v>
      </c>
      <c r="AO68">
        <v>1</v>
      </c>
      <c r="AP68" s="3">
        <v>7</v>
      </c>
      <c r="AQ68">
        <v>11</v>
      </c>
      <c r="AR68">
        <v>4</v>
      </c>
      <c r="AS68">
        <v>8</v>
      </c>
      <c r="AT68">
        <v>34</v>
      </c>
      <c r="AU68" s="6">
        <v>1</v>
      </c>
      <c r="AV68">
        <v>119</v>
      </c>
      <c r="AW68" s="3">
        <v>721</v>
      </c>
      <c r="AY68">
        <f t="shared" si="32"/>
        <v>2</v>
      </c>
      <c r="AZ68">
        <f t="shared" si="33"/>
        <v>3</v>
      </c>
      <c r="BA68" s="6">
        <f t="shared" si="34"/>
        <v>4</v>
      </c>
      <c r="BC68" s="11">
        <f t="shared" si="35"/>
        <v>1</v>
      </c>
      <c r="BD68" s="12">
        <f t="shared" si="36"/>
        <v>6.5</v>
      </c>
      <c r="BE68" s="11">
        <f t="shared" si="37"/>
        <v>1</v>
      </c>
      <c r="BF68" s="12">
        <f t="shared" si="38"/>
        <v>7.2</v>
      </c>
      <c r="BG68" s="11">
        <f t="shared" si="39"/>
        <v>1</v>
      </c>
      <c r="BH68" s="12">
        <f t="shared" si="40"/>
        <v>6.25</v>
      </c>
      <c r="BI68" s="24">
        <f t="shared" si="41"/>
        <v>3</v>
      </c>
      <c r="BJ68" s="25">
        <f t="shared" si="42"/>
        <v>4.25</v>
      </c>
      <c r="BK68" s="24">
        <f t="shared" si="43"/>
        <v>1</v>
      </c>
      <c r="BL68" s="24">
        <f t="shared" si="44"/>
        <v>6.6923076923076925</v>
      </c>
      <c r="BM68" s="25">
        <f t="shared" si="45"/>
        <v>3.7355769230769234</v>
      </c>
      <c r="BP68" s="11">
        <f t="shared" si="46"/>
        <v>4</v>
      </c>
      <c r="BQ68" s="12">
        <f t="shared" si="47"/>
        <v>26</v>
      </c>
      <c r="BR68" s="11">
        <f t="shared" si="48"/>
        <v>5</v>
      </c>
      <c r="BS68" s="12">
        <f t="shared" si="49"/>
        <v>36</v>
      </c>
      <c r="BT68" s="11">
        <f t="shared" si="50"/>
        <v>4</v>
      </c>
      <c r="BU68" s="12">
        <f t="shared" si="51"/>
        <v>25</v>
      </c>
      <c r="BV68" s="11">
        <f t="shared" si="52"/>
        <v>12</v>
      </c>
      <c r="BW68" s="12">
        <f t="shared" si="53"/>
        <v>17</v>
      </c>
      <c r="BX68" s="11">
        <f t="shared" si="54"/>
        <v>13</v>
      </c>
      <c r="BY68" s="11">
        <f t="shared" si="55"/>
        <v>87</v>
      </c>
      <c r="BZ68" s="56"/>
    </row>
    <row r="69" spans="1:78" x14ac:dyDescent="0.25">
      <c r="A69" t="s">
        <v>261</v>
      </c>
      <c r="B69" s="5">
        <v>2</v>
      </c>
      <c r="C69">
        <v>5</v>
      </c>
      <c r="D69" s="6">
        <v>5</v>
      </c>
      <c r="E69">
        <v>2</v>
      </c>
      <c r="F69" s="6">
        <v>5</v>
      </c>
      <c r="G69">
        <v>5</v>
      </c>
      <c r="H69" s="3">
        <v>3</v>
      </c>
      <c r="I69">
        <v>2</v>
      </c>
      <c r="J69" s="6">
        <v>5</v>
      </c>
      <c r="K69">
        <v>4</v>
      </c>
      <c r="L69" s="6">
        <v>5</v>
      </c>
      <c r="M69">
        <v>5</v>
      </c>
      <c r="N69" s="6">
        <v>3</v>
      </c>
      <c r="O69">
        <v>1</v>
      </c>
      <c r="P69" s="3">
        <v>6</v>
      </c>
      <c r="Q69">
        <v>2</v>
      </c>
      <c r="R69" s="6">
        <v>6</v>
      </c>
      <c r="S69">
        <v>5</v>
      </c>
      <c r="T69" s="6">
        <v>5</v>
      </c>
      <c r="U69">
        <v>5</v>
      </c>
      <c r="V69" s="6">
        <v>4</v>
      </c>
      <c r="W69">
        <v>5</v>
      </c>
      <c r="X69" s="3">
        <v>7</v>
      </c>
      <c r="Y69">
        <v>1</v>
      </c>
      <c r="Z69" s="6">
        <v>6</v>
      </c>
      <c r="AA69">
        <v>1</v>
      </c>
      <c r="AB69" s="6">
        <v>8</v>
      </c>
      <c r="AC69">
        <v>1</v>
      </c>
      <c r="AD69" s="6">
        <v>8</v>
      </c>
      <c r="AE69">
        <v>5</v>
      </c>
      <c r="AF69" s="3">
        <v>3</v>
      </c>
      <c r="AG69">
        <v>1</v>
      </c>
      <c r="AH69" s="6">
        <v>7</v>
      </c>
      <c r="AI69">
        <v>1</v>
      </c>
      <c r="AJ69" s="6">
        <v>8</v>
      </c>
      <c r="AK69">
        <v>5</v>
      </c>
      <c r="AL69" s="6">
        <v>4</v>
      </c>
      <c r="AM69">
        <v>5</v>
      </c>
      <c r="AN69" s="6">
        <v>2</v>
      </c>
      <c r="AO69">
        <v>1</v>
      </c>
      <c r="AP69" s="3">
        <v>6</v>
      </c>
      <c r="AQ69">
        <v>11</v>
      </c>
      <c r="AR69">
        <v>4</v>
      </c>
      <c r="AS69">
        <v>3</v>
      </c>
      <c r="AT69">
        <v>32</v>
      </c>
      <c r="AU69" s="6">
        <v>1</v>
      </c>
      <c r="AV69">
        <v>78</v>
      </c>
      <c r="AW69" s="3">
        <v>562</v>
      </c>
      <c r="AY69">
        <f t="shared" si="32"/>
        <v>5</v>
      </c>
      <c r="AZ69">
        <f t="shared" si="33"/>
        <v>2</v>
      </c>
      <c r="BA69" s="6">
        <f t="shared" si="34"/>
        <v>5</v>
      </c>
      <c r="BC69" s="11">
        <f t="shared" si="35"/>
        <v>3</v>
      </c>
      <c r="BD69" s="12">
        <f t="shared" si="36"/>
        <v>4.75</v>
      </c>
      <c r="BE69" s="11">
        <f t="shared" si="37"/>
        <v>2.6</v>
      </c>
      <c r="BF69" s="12">
        <f t="shared" si="38"/>
        <v>5.4</v>
      </c>
      <c r="BG69" s="11">
        <f t="shared" si="39"/>
        <v>2</v>
      </c>
      <c r="BH69" s="12">
        <f t="shared" si="40"/>
        <v>6.25</v>
      </c>
      <c r="BI69" s="24">
        <f t="shared" si="41"/>
        <v>4.25</v>
      </c>
      <c r="BJ69" s="25">
        <f t="shared" si="42"/>
        <v>5.5</v>
      </c>
      <c r="BK69" s="24">
        <f t="shared" si="43"/>
        <v>2.5384615384615383</v>
      </c>
      <c r="BL69" s="24">
        <f t="shared" si="44"/>
        <v>5.4615384615384617</v>
      </c>
      <c r="BM69" s="25">
        <f t="shared" si="45"/>
        <v>4.4375</v>
      </c>
      <c r="BP69" s="11">
        <f t="shared" si="46"/>
        <v>12</v>
      </c>
      <c r="BQ69" s="12">
        <f t="shared" si="47"/>
        <v>19</v>
      </c>
      <c r="BR69" s="11">
        <f t="shared" si="48"/>
        <v>13</v>
      </c>
      <c r="BS69" s="12">
        <f t="shared" si="49"/>
        <v>27</v>
      </c>
      <c r="BT69" s="11">
        <f t="shared" si="50"/>
        <v>8</v>
      </c>
      <c r="BU69" s="12">
        <f t="shared" si="51"/>
        <v>25</v>
      </c>
      <c r="BV69" s="11">
        <f t="shared" si="52"/>
        <v>17</v>
      </c>
      <c r="BW69" s="12">
        <f t="shared" si="53"/>
        <v>22</v>
      </c>
      <c r="BX69" s="11">
        <f t="shared" si="54"/>
        <v>33</v>
      </c>
      <c r="BY69" s="11">
        <f t="shared" si="55"/>
        <v>71</v>
      </c>
      <c r="BZ69" s="56"/>
    </row>
    <row r="70" spans="1:78" x14ac:dyDescent="0.25">
      <c r="A70" t="s">
        <v>262</v>
      </c>
      <c r="B70" s="5">
        <v>2</v>
      </c>
      <c r="C70">
        <v>5</v>
      </c>
      <c r="D70" s="6">
        <v>1</v>
      </c>
      <c r="E70">
        <v>3</v>
      </c>
      <c r="F70" s="6">
        <v>4</v>
      </c>
      <c r="G70">
        <v>5</v>
      </c>
      <c r="H70" s="3">
        <v>1</v>
      </c>
      <c r="I70">
        <v>1</v>
      </c>
      <c r="J70" s="6">
        <v>8</v>
      </c>
      <c r="K70">
        <v>5</v>
      </c>
      <c r="L70" s="6">
        <v>1</v>
      </c>
      <c r="M70">
        <v>2</v>
      </c>
      <c r="N70" s="6">
        <v>6</v>
      </c>
      <c r="O70">
        <v>2</v>
      </c>
      <c r="P70" s="3">
        <v>6</v>
      </c>
      <c r="Q70">
        <v>5</v>
      </c>
      <c r="R70" s="6">
        <v>1</v>
      </c>
      <c r="S70">
        <v>6</v>
      </c>
      <c r="T70" s="6">
        <v>5</v>
      </c>
      <c r="U70">
        <v>5</v>
      </c>
      <c r="V70" s="6">
        <v>1</v>
      </c>
      <c r="W70">
        <v>5</v>
      </c>
      <c r="X70" s="3">
        <v>1</v>
      </c>
      <c r="Y70">
        <v>1</v>
      </c>
      <c r="Z70" s="6">
        <v>9</v>
      </c>
      <c r="AA70">
        <v>1</v>
      </c>
      <c r="AB70" s="6">
        <v>9</v>
      </c>
      <c r="AC70">
        <v>1</v>
      </c>
      <c r="AD70" s="6">
        <v>7</v>
      </c>
      <c r="AE70">
        <v>1</v>
      </c>
      <c r="AF70" s="3">
        <v>9</v>
      </c>
      <c r="AG70">
        <v>2</v>
      </c>
      <c r="AH70" s="6">
        <v>9</v>
      </c>
      <c r="AI70">
        <v>1</v>
      </c>
      <c r="AJ70" s="6">
        <v>7</v>
      </c>
      <c r="AK70">
        <v>1</v>
      </c>
      <c r="AL70" s="6">
        <v>8</v>
      </c>
      <c r="AM70">
        <v>1</v>
      </c>
      <c r="AN70" s="6">
        <v>9</v>
      </c>
      <c r="AO70">
        <v>1</v>
      </c>
      <c r="AP70" s="3">
        <v>9</v>
      </c>
      <c r="AQ70">
        <v>11</v>
      </c>
      <c r="AR70">
        <v>3</v>
      </c>
      <c r="AS70">
        <v>1</v>
      </c>
      <c r="AT70">
        <v>27</v>
      </c>
      <c r="AU70" s="6">
        <v>1</v>
      </c>
      <c r="AV70">
        <v>80</v>
      </c>
      <c r="AW70" s="3">
        <v>568</v>
      </c>
      <c r="AY70">
        <f t="shared" si="32"/>
        <v>5</v>
      </c>
      <c r="AZ70">
        <f t="shared" si="33"/>
        <v>3</v>
      </c>
      <c r="BA70" s="6">
        <f t="shared" si="34"/>
        <v>5</v>
      </c>
      <c r="BC70" s="11">
        <f t="shared" si="35"/>
        <v>2.5</v>
      </c>
      <c r="BD70" s="12">
        <f t="shared" si="36"/>
        <v>5.25</v>
      </c>
      <c r="BE70" s="11">
        <f t="shared" si="37"/>
        <v>1.2</v>
      </c>
      <c r="BF70" s="12">
        <f t="shared" si="38"/>
        <v>8.4</v>
      </c>
      <c r="BG70" s="11">
        <f t="shared" si="39"/>
        <v>1</v>
      </c>
      <c r="BH70" s="12">
        <f t="shared" si="40"/>
        <v>8.5</v>
      </c>
      <c r="BI70" s="24">
        <f t="shared" si="41"/>
        <v>5.25</v>
      </c>
      <c r="BJ70" s="25">
        <f t="shared" si="42"/>
        <v>2</v>
      </c>
      <c r="BK70" s="24">
        <f t="shared" si="43"/>
        <v>1.5384615384615385</v>
      </c>
      <c r="BL70" s="24">
        <f t="shared" si="44"/>
        <v>7.4615384615384617</v>
      </c>
      <c r="BM70" s="25">
        <f t="shared" si="45"/>
        <v>4.0625</v>
      </c>
      <c r="BP70" s="11">
        <f t="shared" si="46"/>
        <v>10</v>
      </c>
      <c r="BQ70" s="12">
        <f t="shared" si="47"/>
        <v>21</v>
      </c>
      <c r="BR70" s="11">
        <f t="shared" si="48"/>
        <v>6</v>
      </c>
      <c r="BS70" s="12">
        <f t="shared" si="49"/>
        <v>42</v>
      </c>
      <c r="BT70" s="11">
        <f t="shared" si="50"/>
        <v>4</v>
      </c>
      <c r="BU70" s="12">
        <f t="shared" si="51"/>
        <v>34</v>
      </c>
      <c r="BV70" s="11">
        <f t="shared" si="52"/>
        <v>21</v>
      </c>
      <c r="BW70" s="12">
        <f t="shared" si="53"/>
        <v>8</v>
      </c>
      <c r="BX70" s="11">
        <f t="shared" si="54"/>
        <v>20</v>
      </c>
      <c r="BY70" s="11">
        <f t="shared" si="55"/>
        <v>97</v>
      </c>
      <c r="BZ70" s="56"/>
    </row>
    <row r="71" spans="1:78" x14ac:dyDescent="0.25">
      <c r="A71" t="s">
        <v>263</v>
      </c>
      <c r="B71" s="5">
        <v>2</v>
      </c>
      <c r="C71">
        <v>4</v>
      </c>
      <c r="D71" s="6">
        <v>4</v>
      </c>
      <c r="E71">
        <v>5</v>
      </c>
      <c r="F71" s="6">
        <v>2</v>
      </c>
      <c r="G71">
        <v>4</v>
      </c>
      <c r="H71" s="3">
        <v>4</v>
      </c>
      <c r="I71">
        <v>1</v>
      </c>
      <c r="J71" s="6">
        <v>5</v>
      </c>
      <c r="K71">
        <v>3</v>
      </c>
      <c r="L71" s="6">
        <v>5</v>
      </c>
      <c r="M71">
        <v>1</v>
      </c>
      <c r="N71" s="6">
        <v>5</v>
      </c>
      <c r="O71">
        <v>1</v>
      </c>
      <c r="P71" s="3">
        <v>7</v>
      </c>
      <c r="Q71">
        <v>1</v>
      </c>
      <c r="R71" s="6">
        <v>6</v>
      </c>
      <c r="S71">
        <v>5</v>
      </c>
      <c r="T71" s="6">
        <v>3</v>
      </c>
      <c r="U71">
        <v>5</v>
      </c>
      <c r="V71" s="6">
        <v>5</v>
      </c>
      <c r="W71">
        <v>2</v>
      </c>
      <c r="X71" s="3">
        <v>4</v>
      </c>
      <c r="Y71">
        <v>1</v>
      </c>
      <c r="Z71" s="6">
        <v>6</v>
      </c>
      <c r="AA71">
        <v>1</v>
      </c>
      <c r="AB71" s="6">
        <v>6</v>
      </c>
      <c r="AC71">
        <v>3</v>
      </c>
      <c r="AD71" s="6">
        <v>6</v>
      </c>
      <c r="AE71">
        <v>1</v>
      </c>
      <c r="AF71" s="3">
        <v>4</v>
      </c>
      <c r="AG71">
        <v>1</v>
      </c>
      <c r="AH71" s="6">
        <v>8</v>
      </c>
      <c r="AI71">
        <v>2</v>
      </c>
      <c r="AJ71" s="6">
        <v>5</v>
      </c>
      <c r="AK71">
        <v>2</v>
      </c>
      <c r="AL71" s="6">
        <v>8</v>
      </c>
      <c r="AM71">
        <v>5</v>
      </c>
      <c r="AN71" s="6">
        <v>4</v>
      </c>
      <c r="AO71">
        <v>1</v>
      </c>
      <c r="AP71" s="3">
        <v>7</v>
      </c>
      <c r="AQ71">
        <v>11</v>
      </c>
      <c r="AR71">
        <v>4</v>
      </c>
      <c r="AS71">
        <v>3</v>
      </c>
      <c r="AT71">
        <v>26</v>
      </c>
      <c r="AU71" s="6">
        <v>2</v>
      </c>
      <c r="AV71">
        <v>106</v>
      </c>
      <c r="AW71" s="3">
        <v>848</v>
      </c>
      <c r="AY71">
        <f t="shared" si="32"/>
        <v>4</v>
      </c>
      <c r="AZ71">
        <f t="shared" si="33"/>
        <v>5</v>
      </c>
      <c r="BA71" s="6">
        <f t="shared" si="34"/>
        <v>4</v>
      </c>
      <c r="BC71" s="11">
        <f t="shared" si="35"/>
        <v>1.5</v>
      </c>
      <c r="BD71" s="12">
        <f t="shared" si="36"/>
        <v>5.5</v>
      </c>
      <c r="BE71" s="11">
        <f t="shared" si="37"/>
        <v>2.2000000000000002</v>
      </c>
      <c r="BF71" s="12">
        <f t="shared" si="38"/>
        <v>6.4</v>
      </c>
      <c r="BG71" s="11">
        <f t="shared" si="39"/>
        <v>1.5</v>
      </c>
      <c r="BH71" s="12">
        <f t="shared" si="40"/>
        <v>5.5</v>
      </c>
      <c r="BI71" s="24">
        <f t="shared" si="41"/>
        <v>3.25</v>
      </c>
      <c r="BJ71" s="25">
        <f t="shared" si="42"/>
        <v>4.5</v>
      </c>
      <c r="BK71" s="24">
        <f t="shared" si="43"/>
        <v>1.7692307692307692</v>
      </c>
      <c r="BL71" s="24">
        <f t="shared" si="44"/>
        <v>5.8461538461538458</v>
      </c>
      <c r="BM71" s="25">
        <f t="shared" si="45"/>
        <v>3.8413461538461542</v>
      </c>
      <c r="BP71" s="11">
        <f t="shared" si="46"/>
        <v>6</v>
      </c>
      <c r="BQ71" s="12">
        <f t="shared" si="47"/>
        <v>22</v>
      </c>
      <c r="BR71" s="11">
        <f t="shared" si="48"/>
        <v>11</v>
      </c>
      <c r="BS71" s="12">
        <f t="shared" si="49"/>
        <v>32</v>
      </c>
      <c r="BT71" s="11">
        <f t="shared" si="50"/>
        <v>6</v>
      </c>
      <c r="BU71" s="12">
        <f t="shared" si="51"/>
        <v>22</v>
      </c>
      <c r="BV71" s="11">
        <f t="shared" si="52"/>
        <v>13</v>
      </c>
      <c r="BW71" s="12">
        <f t="shared" si="53"/>
        <v>18</v>
      </c>
      <c r="BX71" s="11">
        <f t="shared" si="54"/>
        <v>23</v>
      </c>
      <c r="BY71" s="11">
        <f t="shared" si="55"/>
        <v>76</v>
      </c>
      <c r="BZ71" s="56"/>
    </row>
    <row r="72" spans="1:78" s="13" customFormat="1" ht="18.75" x14ac:dyDescent="0.3">
      <c r="A72" s="13" t="s">
        <v>260</v>
      </c>
      <c r="B72" s="30"/>
      <c r="C72" s="18">
        <f t="shared" ref="C72:AP72" si="56">AVERAGE(C42:C71)</f>
        <v>4.0666666666666664</v>
      </c>
      <c r="D72" s="19">
        <f t="shared" si="56"/>
        <v>4.4666666666666668</v>
      </c>
      <c r="E72" s="18">
        <f t="shared" si="56"/>
        <v>3.1333333333333333</v>
      </c>
      <c r="F72" s="19">
        <f t="shared" si="56"/>
        <v>4.9000000000000004</v>
      </c>
      <c r="G72" s="18">
        <f t="shared" si="56"/>
        <v>4.4666666666666668</v>
      </c>
      <c r="H72" s="38">
        <f t="shared" si="56"/>
        <v>3.0666666666666669</v>
      </c>
      <c r="I72" s="18">
        <f t="shared" si="56"/>
        <v>1.4</v>
      </c>
      <c r="J72" s="19">
        <f t="shared" si="56"/>
        <v>5.7</v>
      </c>
      <c r="K72" s="18">
        <f t="shared" si="56"/>
        <v>1.9666666666666666</v>
      </c>
      <c r="L72" s="19">
        <f t="shared" si="56"/>
        <v>5.8</v>
      </c>
      <c r="M72" s="18">
        <f t="shared" si="56"/>
        <v>1.5333333333333334</v>
      </c>
      <c r="N72" s="19">
        <f t="shared" si="56"/>
        <v>5.8</v>
      </c>
      <c r="O72" s="18">
        <f t="shared" si="56"/>
        <v>1.4333333333333333</v>
      </c>
      <c r="P72" s="38">
        <f t="shared" si="56"/>
        <v>6.0333333333333332</v>
      </c>
      <c r="Q72" s="18">
        <f t="shared" si="56"/>
        <v>3.7666666666666666</v>
      </c>
      <c r="R72" s="19">
        <f t="shared" si="56"/>
        <v>4.2666666666666666</v>
      </c>
      <c r="S72" s="18">
        <f t="shared" si="56"/>
        <v>3.8</v>
      </c>
      <c r="T72" s="19">
        <f t="shared" si="56"/>
        <v>4.0999999999999996</v>
      </c>
      <c r="U72" s="18">
        <f t="shared" si="56"/>
        <v>4.3666666666666663</v>
      </c>
      <c r="V72" s="19">
        <f t="shared" si="56"/>
        <v>3.8666666666666667</v>
      </c>
      <c r="W72" s="18">
        <f t="shared" si="56"/>
        <v>4.2</v>
      </c>
      <c r="X72" s="38">
        <f t="shared" si="56"/>
        <v>3.7</v>
      </c>
      <c r="Y72" s="18">
        <f t="shared" si="56"/>
        <v>1.8666666666666667</v>
      </c>
      <c r="Z72" s="19">
        <f t="shared" si="56"/>
        <v>5.8</v>
      </c>
      <c r="AA72" s="18">
        <f t="shared" si="56"/>
        <v>2.0333333333333332</v>
      </c>
      <c r="AB72" s="19">
        <f t="shared" si="56"/>
        <v>5.3666666666666663</v>
      </c>
      <c r="AC72" s="18">
        <f t="shared" si="56"/>
        <v>2.2999999999999998</v>
      </c>
      <c r="AD72" s="19">
        <f t="shared" si="56"/>
        <v>5.5333333333333332</v>
      </c>
      <c r="AE72" s="18">
        <f t="shared" si="56"/>
        <v>1.8666666666666667</v>
      </c>
      <c r="AF72" s="38">
        <f t="shared" si="56"/>
        <v>5.7666666666666666</v>
      </c>
      <c r="AG72" s="18">
        <f t="shared" si="56"/>
        <v>1.1000000000000001</v>
      </c>
      <c r="AH72" s="19">
        <f t="shared" si="56"/>
        <v>6.7333333333333334</v>
      </c>
      <c r="AI72" s="18">
        <f t="shared" si="56"/>
        <v>1.4</v>
      </c>
      <c r="AJ72" s="19">
        <f t="shared" si="56"/>
        <v>7</v>
      </c>
      <c r="AK72" s="18">
        <f t="shared" si="56"/>
        <v>1.7666666666666666</v>
      </c>
      <c r="AL72" s="19">
        <f t="shared" si="56"/>
        <v>6.6333333333333337</v>
      </c>
      <c r="AM72" s="18">
        <f t="shared" si="56"/>
        <v>1.9666666666666666</v>
      </c>
      <c r="AN72" s="19">
        <f t="shared" si="56"/>
        <v>5.9666666666666668</v>
      </c>
      <c r="AO72" s="18">
        <f t="shared" si="56"/>
        <v>1.3666666666666667</v>
      </c>
      <c r="AP72" s="38">
        <f t="shared" si="56"/>
        <v>6.1333333333333337</v>
      </c>
      <c r="AQ72" s="18"/>
      <c r="AR72" s="15">
        <f t="shared" ref="AR72:AW72" si="57">AVERAGE(AR42:AR71)</f>
        <v>3.7666666666666666</v>
      </c>
      <c r="AS72" s="15">
        <f t="shared" si="57"/>
        <v>3.1333333333333333</v>
      </c>
      <c r="AT72" s="17">
        <f t="shared" si="57"/>
        <v>32.466666666666669</v>
      </c>
      <c r="AU72" s="16">
        <f t="shared" si="57"/>
        <v>1.3333333333333333</v>
      </c>
      <c r="AV72" s="17">
        <f t="shared" si="57"/>
        <v>85.566666666666663</v>
      </c>
      <c r="AW72" s="40">
        <f t="shared" si="57"/>
        <v>508.13333333333333</v>
      </c>
      <c r="AX72" s="14"/>
      <c r="AY72" s="18">
        <f>AVERAGE(AY42:AY71)</f>
        <v>4.0666666666666664</v>
      </c>
      <c r="AZ72" s="18">
        <f>AVERAGE(AZ42:AZ71)</f>
        <v>3.1333333333333333</v>
      </c>
      <c r="BA72" s="19">
        <f>AVERAGE(BA42:BA71)</f>
        <v>4.4666666666666668</v>
      </c>
      <c r="BC72" s="18">
        <f t="shared" ref="BC72:BM72" si="58">AVERAGE(BC42:BC71)</f>
        <v>1.5833333333333333</v>
      </c>
      <c r="BD72" s="19">
        <f t="shared" si="58"/>
        <v>5.833333333333333</v>
      </c>
      <c r="BE72" s="18">
        <f t="shared" si="58"/>
        <v>1.5200000000000002</v>
      </c>
      <c r="BF72" s="19">
        <f t="shared" si="58"/>
        <v>6.4933333333333341</v>
      </c>
      <c r="BG72" s="18">
        <f t="shared" si="58"/>
        <v>2.0166666666666666</v>
      </c>
      <c r="BH72" s="19">
        <f t="shared" si="58"/>
        <v>5.6166666666666663</v>
      </c>
      <c r="BI72" s="20">
        <f t="shared" si="58"/>
        <v>4.0333333333333332</v>
      </c>
      <c r="BJ72" s="21">
        <f t="shared" si="58"/>
        <v>3.9833333333333334</v>
      </c>
      <c r="BK72" s="20">
        <f t="shared" si="58"/>
        <v>1.6923076923076925</v>
      </c>
      <c r="BL72" s="20">
        <f t="shared" si="58"/>
        <v>6.0205128205128196</v>
      </c>
      <c r="BM72" s="21">
        <f t="shared" si="58"/>
        <v>3.9323717948717944</v>
      </c>
      <c r="BO72" s="14" t="s">
        <v>148</v>
      </c>
      <c r="BP72" s="18">
        <f t="shared" ref="BP72:BY72" si="59">VARP(BP42:BP71)</f>
        <v>9.3555555555555561</v>
      </c>
      <c r="BQ72" s="19">
        <f t="shared" si="59"/>
        <v>19.488888888888887</v>
      </c>
      <c r="BR72" s="18">
        <f t="shared" si="59"/>
        <v>6.64</v>
      </c>
      <c r="BS72" s="19">
        <f t="shared" si="59"/>
        <v>34.248888888888892</v>
      </c>
      <c r="BT72" s="18">
        <f t="shared" si="59"/>
        <v>16.595555555555556</v>
      </c>
      <c r="BU72" s="19">
        <f t="shared" si="59"/>
        <v>23.782222222222224</v>
      </c>
      <c r="BV72" s="18">
        <f t="shared" si="59"/>
        <v>15.315555555555555</v>
      </c>
      <c r="BW72" s="19">
        <f t="shared" si="59"/>
        <v>15.462222222222222</v>
      </c>
      <c r="BX72" s="18">
        <f t="shared" si="59"/>
        <v>32.4</v>
      </c>
      <c r="BY72" s="18">
        <f t="shared" si="59"/>
        <v>152.79555555555555</v>
      </c>
      <c r="BZ72" s="73"/>
    </row>
    <row r="73" spans="1:78" s="1" customFormat="1" ht="15.75" customHeight="1" x14ac:dyDescent="0.25">
      <c r="A73" t="s">
        <v>146</v>
      </c>
      <c r="B73" s="67"/>
      <c r="C73" s="43">
        <f t="shared" ref="C73:AP73" si="60">VARP(C42:C71)</f>
        <v>0.99555555555555553</v>
      </c>
      <c r="D73" s="44">
        <f t="shared" si="60"/>
        <v>2.1155555555555554</v>
      </c>
      <c r="E73" s="43">
        <f t="shared" si="60"/>
        <v>1.9822222222222223</v>
      </c>
      <c r="F73" s="44">
        <f t="shared" si="60"/>
        <v>2.89</v>
      </c>
      <c r="G73" s="43">
        <f t="shared" si="60"/>
        <v>0.51555555555555554</v>
      </c>
      <c r="H73" s="45">
        <f t="shared" si="60"/>
        <v>2.5955555555555554</v>
      </c>
      <c r="I73" s="43">
        <f t="shared" si="60"/>
        <v>1.3066666666666666</v>
      </c>
      <c r="J73" s="44">
        <f t="shared" si="60"/>
        <v>2.0766666666666667</v>
      </c>
      <c r="K73" s="43">
        <f t="shared" si="60"/>
        <v>2.3655555555555554</v>
      </c>
      <c r="L73" s="44">
        <f t="shared" si="60"/>
        <v>3.36</v>
      </c>
      <c r="M73" s="43">
        <f t="shared" si="60"/>
        <v>1.4488888888888889</v>
      </c>
      <c r="N73" s="44">
        <f t="shared" si="60"/>
        <v>2.36</v>
      </c>
      <c r="O73" s="43">
        <f t="shared" si="60"/>
        <v>1.1122222222222222</v>
      </c>
      <c r="P73" s="45">
        <f t="shared" si="60"/>
        <v>1.6322222222222222</v>
      </c>
      <c r="Q73" s="43">
        <f t="shared" si="60"/>
        <v>3.5122222222222224</v>
      </c>
      <c r="R73" s="44">
        <f t="shared" si="60"/>
        <v>2.4622222222222221</v>
      </c>
      <c r="S73" s="43">
        <f t="shared" si="60"/>
        <v>3.56</v>
      </c>
      <c r="T73" s="44">
        <f t="shared" si="60"/>
        <v>2.2233333333333332</v>
      </c>
      <c r="U73" s="43">
        <f t="shared" si="60"/>
        <v>1.8988888888888888</v>
      </c>
      <c r="V73" s="44">
        <f t="shared" si="60"/>
        <v>1.6488888888888888</v>
      </c>
      <c r="W73" s="43">
        <f t="shared" si="60"/>
        <v>2.0266666666666668</v>
      </c>
      <c r="X73" s="45">
        <f t="shared" si="60"/>
        <v>2.1433333333333335</v>
      </c>
      <c r="Y73" s="43">
        <f t="shared" si="60"/>
        <v>2.5155555555555558</v>
      </c>
      <c r="Z73" s="44">
        <f t="shared" si="60"/>
        <v>2.4266666666666667</v>
      </c>
      <c r="AA73" s="43">
        <f t="shared" si="60"/>
        <v>2.8322222222222222</v>
      </c>
      <c r="AB73" s="44">
        <f t="shared" si="60"/>
        <v>3.6988888888888889</v>
      </c>
      <c r="AC73" s="43">
        <f t="shared" si="60"/>
        <v>3.2766666666666668</v>
      </c>
      <c r="AD73" s="44">
        <f t="shared" si="60"/>
        <v>3.8488888888888888</v>
      </c>
      <c r="AE73" s="43">
        <f t="shared" si="60"/>
        <v>2.7822222222222224</v>
      </c>
      <c r="AF73" s="45">
        <f t="shared" si="60"/>
        <v>2.5122222222222224</v>
      </c>
      <c r="AG73" s="43">
        <f t="shared" si="60"/>
        <v>0.09</v>
      </c>
      <c r="AH73" s="44">
        <f t="shared" si="60"/>
        <v>1.8622222222222222</v>
      </c>
      <c r="AI73" s="43">
        <f t="shared" si="60"/>
        <v>1.3733333333333333</v>
      </c>
      <c r="AJ73" s="44">
        <f t="shared" si="60"/>
        <v>1.9333333333333333</v>
      </c>
      <c r="AK73" s="43">
        <f t="shared" si="60"/>
        <v>2.2455555555555557</v>
      </c>
      <c r="AL73" s="44">
        <f t="shared" si="60"/>
        <v>2.8988888888888891</v>
      </c>
      <c r="AM73" s="43">
        <f t="shared" si="60"/>
        <v>2.9655555555555555</v>
      </c>
      <c r="AN73" s="44">
        <f t="shared" si="60"/>
        <v>3.2322222222222221</v>
      </c>
      <c r="AO73" s="43">
        <f t="shared" si="60"/>
        <v>1.298888888888889</v>
      </c>
      <c r="AP73" s="45">
        <f t="shared" si="60"/>
        <v>2.2488888888888887</v>
      </c>
      <c r="AQ73" s="43"/>
      <c r="AR73" s="43"/>
      <c r="AU73" s="23"/>
      <c r="AW73" s="22"/>
      <c r="AX73" s="23"/>
      <c r="AY73" s="157" t="s">
        <v>164</v>
      </c>
      <c r="AZ73" s="158"/>
      <c r="BA73" s="159"/>
      <c r="BC73" s="43">
        <f t="shared" ref="BC73:BL73" si="61">STDEV(BC42:BC71)</f>
        <v>0.77774356793950061</v>
      </c>
      <c r="BD73" s="44">
        <f t="shared" si="61"/>
        <v>1.1225228154760893</v>
      </c>
      <c r="BE73" s="43">
        <f t="shared" si="61"/>
        <v>0.52417422741837927</v>
      </c>
      <c r="BF73" s="44">
        <f t="shared" si="61"/>
        <v>1.1904601640957391</v>
      </c>
      <c r="BG73" s="43">
        <f t="shared" si="61"/>
        <v>1.0358515848069771</v>
      </c>
      <c r="BH73" s="44">
        <f t="shared" si="61"/>
        <v>1.2400176120365873</v>
      </c>
      <c r="BI73" s="43">
        <f t="shared" si="61"/>
        <v>0.9951029519891248</v>
      </c>
      <c r="BJ73" s="44">
        <f t="shared" si="61"/>
        <v>0.99985631151589038</v>
      </c>
      <c r="BK73" s="43">
        <f t="shared" si="61"/>
        <v>0.44533905293262205</v>
      </c>
      <c r="BL73" s="43">
        <f t="shared" si="61"/>
        <v>0.96710501873115995</v>
      </c>
      <c r="BM73" s="23"/>
      <c r="BO73" s="6" t="s">
        <v>149</v>
      </c>
      <c r="BP73" s="11">
        <f>SUM(I73, K73, M73, O73)</f>
        <v>6.2333333333333325</v>
      </c>
      <c r="BQ73" s="44">
        <f>SUM(J73, L73, N73, P73)</f>
        <v>9.4288888888888884</v>
      </c>
      <c r="BR73" s="43">
        <f>SUM(AG73, AI73, AK73, AM73, AO73)</f>
        <v>7.9733333333333345</v>
      </c>
      <c r="BS73" s="44">
        <f>SUM(AH73, AJ73, AL73, AN73, AP73)</f>
        <v>12.175555555555555</v>
      </c>
      <c r="BT73" s="43">
        <f>SUM(Y73, AA73, AC73, AE73)</f>
        <v>11.406666666666666</v>
      </c>
      <c r="BU73" s="44">
        <f>SUM(Z73, AB73, AD73, AF73)</f>
        <v>12.486666666666666</v>
      </c>
      <c r="BV73" s="43">
        <f>SUM(Q73, S73, U73, W73)</f>
        <v>10.997777777777779</v>
      </c>
      <c r="BW73" s="44">
        <f>SUM(R73, T73, V73, X73)</f>
        <v>8.4777777777777779</v>
      </c>
      <c r="BX73" s="43">
        <f>SUM(I73, K73, M73, O73, Y73, AA73, AC73, AE73, AG73, AI73, AK73, AM73, AO73)</f>
        <v>25.613333333333337</v>
      </c>
      <c r="BY73" s="43">
        <f>SUM(J73, L73, N73, P73, Z73, AB73, AD73, AF73, AH73, AJ73, AL73, AN73, AP73)</f>
        <v>34.091111111111111</v>
      </c>
      <c r="BZ73" s="77"/>
    </row>
    <row r="74" spans="1:78" ht="18.75" x14ac:dyDescent="0.3">
      <c r="A74" s="36"/>
      <c r="AY74" s="160" t="s">
        <v>165</v>
      </c>
      <c r="AZ74" s="161"/>
      <c r="BA74" s="162"/>
      <c r="BB74" s="1"/>
      <c r="BC74" s="11">
        <f t="shared" ref="BC74:BL74" si="62">BC73 * SQRT(1 - BP74)</f>
        <v>0.57942037360508747</v>
      </c>
      <c r="BD74" s="12">
        <f t="shared" si="62"/>
        <v>0.62675042238041023</v>
      </c>
      <c r="BE74" s="11">
        <f t="shared" si="62"/>
        <v>0.58627991431656101</v>
      </c>
      <c r="BF74" s="12">
        <f t="shared" si="62"/>
        <v>0.52485356469001576</v>
      </c>
      <c r="BG74" s="11">
        <f t="shared" si="62"/>
        <v>0.79099336159306111</v>
      </c>
      <c r="BH74" s="12">
        <f t="shared" si="62"/>
        <v>0.75092535507125424</v>
      </c>
      <c r="BI74" s="11">
        <f t="shared" si="62"/>
        <v>0.78613463403875594</v>
      </c>
      <c r="BJ74" s="12">
        <f t="shared" si="62"/>
        <v>0.63055956418460146</v>
      </c>
      <c r="BK74" s="11">
        <f t="shared" si="62"/>
        <v>0.39156410867243058</v>
      </c>
      <c r="BL74" s="11">
        <f t="shared" si="62"/>
        <v>0.38487318209655774</v>
      </c>
      <c r="BM74" s="25"/>
      <c r="BO74" s="42" t="s">
        <v>156</v>
      </c>
      <c r="BP74" s="26">
        <f>(4/(4 - 1)) * ( 1 - BP73/BP72)</f>
        <v>0.44497228820269213</v>
      </c>
      <c r="BQ74" s="27">
        <f>(4/(4 - 1)) * ( 1 - BQ73/BQ72)</f>
        <v>0.68825541619156205</v>
      </c>
      <c r="BR74" s="26">
        <f>(5/(5 - 1)) * ( 1 - BR73/BR72)</f>
        <v>-0.25100401606425737</v>
      </c>
      <c r="BS74" s="27">
        <f>(5/(5 - 1)) * ( 1 - BS73/BS72)</f>
        <v>0.80562224240851299</v>
      </c>
      <c r="BT74" s="26">
        <f>(4/(4 - 1)) * ( 1 - BT73/BT72)</f>
        <v>0.4168898410998037</v>
      </c>
      <c r="BU74" s="27">
        <f>(4/(4 - 1)) * ( 1 - BU73/BU72)</f>
        <v>0.63327726904628423</v>
      </c>
      <c r="BV74" s="46">
        <f>(4/(4 - 1)) * ( 1 - BV73/BV72)</f>
        <v>0.37589475720642274</v>
      </c>
      <c r="BW74" s="27">
        <f>(4/(4 - 1)) * ( 1 - BW73/BW72)</f>
        <v>0.60228034875922198</v>
      </c>
      <c r="BX74" s="26">
        <f>(13/(13 - 1)) * ( 1 - BX73/BX72)</f>
        <v>0.22692043895747588</v>
      </c>
      <c r="BY74" s="26">
        <f>(13/(13 - 1)) * ( 1 - BY73/BY72)</f>
        <v>0.84162448975634341</v>
      </c>
      <c r="BZ74" s="74"/>
    </row>
    <row r="75" spans="1:78" x14ac:dyDescent="0.25">
      <c r="AY75" s="160" t="s">
        <v>166</v>
      </c>
      <c r="AZ75" s="161"/>
      <c r="BA75" s="162"/>
      <c r="BB75" s="1"/>
      <c r="BC75" s="11">
        <f t="shared" ref="BC75:BL75" si="63">2 * BC74</f>
        <v>1.1588407472101749</v>
      </c>
      <c r="BD75" s="12">
        <f t="shared" si="63"/>
        <v>1.2535008447608205</v>
      </c>
      <c r="BE75" s="11">
        <f t="shared" si="63"/>
        <v>1.172559828633122</v>
      </c>
      <c r="BF75" s="12">
        <f t="shared" si="63"/>
        <v>1.0497071293800315</v>
      </c>
      <c r="BG75" s="11">
        <f t="shared" si="63"/>
        <v>1.5819867231861222</v>
      </c>
      <c r="BH75" s="12">
        <f t="shared" si="63"/>
        <v>1.5018507101425085</v>
      </c>
      <c r="BI75" s="11">
        <f t="shared" si="63"/>
        <v>1.5722692680775119</v>
      </c>
      <c r="BJ75" s="12">
        <f t="shared" si="63"/>
        <v>1.2611191283692029</v>
      </c>
      <c r="BK75" s="11">
        <f t="shared" si="63"/>
        <v>0.78312821734486115</v>
      </c>
      <c r="BL75" s="11">
        <f t="shared" si="63"/>
        <v>0.76974636419311548</v>
      </c>
      <c r="BM75" s="25"/>
      <c r="BO75" s="6" t="s">
        <v>150</v>
      </c>
    </row>
    <row r="76" spans="1:78" s="33" customFormat="1" ht="18.75" x14ac:dyDescent="0.3">
      <c r="A76" s="49" t="s">
        <v>163</v>
      </c>
      <c r="B76" s="66"/>
      <c r="D76" s="34"/>
      <c r="F76" s="34"/>
      <c r="H76" s="35"/>
      <c r="J76" s="34"/>
      <c r="L76" s="34"/>
      <c r="N76" s="34"/>
      <c r="P76" s="35"/>
      <c r="R76" s="34"/>
      <c r="T76" s="34"/>
      <c r="V76" s="34"/>
      <c r="X76" s="35"/>
      <c r="Z76" s="34"/>
      <c r="AB76" s="34"/>
      <c r="AD76" s="34"/>
      <c r="AF76" s="35"/>
      <c r="AH76" s="34"/>
      <c r="AJ76" s="34"/>
      <c r="AL76" s="34"/>
      <c r="AN76" s="34"/>
      <c r="AP76" s="35"/>
      <c r="AU76" s="34"/>
      <c r="AW76" s="35"/>
      <c r="AX76" s="34"/>
      <c r="BA76" s="34"/>
      <c r="BD76" s="34"/>
      <c r="BF76" s="34"/>
      <c r="BH76" s="34"/>
      <c r="BJ76" s="34"/>
      <c r="BM76" s="34"/>
      <c r="BO76" s="34"/>
      <c r="BQ76" s="34"/>
      <c r="BS76" s="34"/>
      <c r="BU76" s="34"/>
      <c r="BW76" s="34"/>
      <c r="BZ76" s="76"/>
    </row>
    <row r="77" spans="1:78" s="1" customFormat="1" ht="15" customHeight="1" x14ac:dyDescent="0.25">
      <c r="A77" s="37" t="s">
        <v>169</v>
      </c>
      <c r="B77" s="67">
        <v>3</v>
      </c>
      <c r="C77" s="1">
        <v>3</v>
      </c>
      <c r="D77" s="23">
        <v>4</v>
      </c>
      <c r="E77" s="1">
        <v>2</v>
      </c>
      <c r="F77" s="23">
        <v>6</v>
      </c>
      <c r="G77" s="1">
        <v>5</v>
      </c>
      <c r="H77" s="22">
        <v>2</v>
      </c>
      <c r="I77" s="1">
        <v>1</v>
      </c>
      <c r="J77" s="23">
        <v>9</v>
      </c>
      <c r="K77" s="1">
        <v>1</v>
      </c>
      <c r="L77" s="23">
        <v>9</v>
      </c>
      <c r="M77" s="1">
        <v>1</v>
      </c>
      <c r="N77" s="23">
        <v>9</v>
      </c>
      <c r="O77" s="1">
        <v>1</v>
      </c>
      <c r="P77" s="22">
        <v>9</v>
      </c>
      <c r="Q77" s="1">
        <v>1</v>
      </c>
      <c r="R77" s="23">
        <v>9</v>
      </c>
      <c r="S77" s="1">
        <v>5</v>
      </c>
      <c r="T77" s="23">
        <v>1</v>
      </c>
      <c r="U77" s="1">
        <v>5</v>
      </c>
      <c r="V77" s="23">
        <v>1</v>
      </c>
      <c r="W77" s="1">
        <v>1</v>
      </c>
      <c r="X77" s="22">
        <v>9</v>
      </c>
      <c r="Y77" s="1">
        <v>1</v>
      </c>
      <c r="Z77" s="23">
        <v>9</v>
      </c>
      <c r="AA77" s="1">
        <v>5</v>
      </c>
      <c r="AB77" s="23">
        <v>1</v>
      </c>
      <c r="AC77" s="1">
        <v>1</v>
      </c>
      <c r="AD77" s="23">
        <v>9</v>
      </c>
      <c r="AE77" s="1">
        <v>1</v>
      </c>
      <c r="AF77" s="22">
        <v>9</v>
      </c>
      <c r="AG77" s="1">
        <v>1</v>
      </c>
      <c r="AH77" s="23">
        <v>9</v>
      </c>
      <c r="AI77" s="1">
        <v>1</v>
      </c>
      <c r="AJ77" s="23">
        <v>9</v>
      </c>
      <c r="AK77" s="1">
        <v>1</v>
      </c>
      <c r="AL77" s="23">
        <v>9</v>
      </c>
      <c r="AM77" s="1">
        <v>1</v>
      </c>
      <c r="AN77" s="23">
        <v>9</v>
      </c>
      <c r="AO77" s="1">
        <v>1</v>
      </c>
      <c r="AP77" s="22">
        <v>9</v>
      </c>
      <c r="AQ77" s="1">
        <v>11</v>
      </c>
      <c r="AR77" s="1">
        <v>3</v>
      </c>
      <c r="AS77" s="1">
        <v>2</v>
      </c>
      <c r="AT77" s="1">
        <v>20</v>
      </c>
      <c r="AU77" s="23">
        <v>1</v>
      </c>
      <c r="AV77" s="1">
        <v>39</v>
      </c>
      <c r="AW77" s="22">
        <v>291</v>
      </c>
      <c r="AX77" s="23"/>
      <c r="AY77">
        <f t="shared" ref="AY77:AY109" si="64">C77</f>
        <v>3</v>
      </c>
      <c r="AZ77">
        <f t="shared" ref="AZ77:AZ109" si="65">E77</f>
        <v>2</v>
      </c>
      <c r="BA77" s="6">
        <f t="shared" ref="BA77:BA109" si="66">G77</f>
        <v>5</v>
      </c>
      <c r="BB77"/>
      <c r="BC77" s="11">
        <f t="shared" ref="BC77:BC109" si="67">AVERAGE(I77, K77, M77, O77)</f>
        <v>1</v>
      </c>
      <c r="BD77" s="12">
        <f t="shared" ref="BD77:BD109" si="68">AVERAGE(J77, L77, N77, P77)</f>
        <v>9</v>
      </c>
      <c r="BE77" s="11">
        <f t="shared" ref="BE77:BE109" si="69">AVERAGE(AG77, AI77, AK77, AM77, AO77)</f>
        <v>1</v>
      </c>
      <c r="BF77" s="12">
        <f t="shared" ref="BF77:BF109" si="70">AVERAGE(AH77, AJ77, AL77, AN77, AP77)</f>
        <v>9</v>
      </c>
      <c r="BG77" s="11">
        <f t="shared" ref="BG77:BG109" si="71">AVERAGE(Y77, AA77, AC77, AE77)</f>
        <v>2</v>
      </c>
      <c r="BH77" s="12">
        <f t="shared" ref="BH77:BH109" si="72">AVERAGE(Z77, AB77, AD77, AF77)</f>
        <v>7</v>
      </c>
      <c r="BI77" s="24">
        <f t="shared" ref="BI77:BI109" si="73">AVERAGE(Q77, S77, U77, W77)</f>
        <v>3</v>
      </c>
      <c r="BJ77" s="25">
        <f t="shared" ref="BJ77:BJ109" si="74">AVERAGE(R77, T77, V77, X77)</f>
        <v>5</v>
      </c>
      <c r="BK77" s="24">
        <f t="shared" ref="BK77:BK109" si="75">AVERAGE(I77, K77, M77, O77, Y77, AA77, AC77, AE77, AG77, AI77, AK77, AM77, AO77)</f>
        <v>1.3076923076923077</v>
      </c>
      <c r="BL77" s="24">
        <f t="shared" ref="BL77:BL109" si="76">AVERAGE(J77, L77, N77, P77, Z77, AB77, AD77, AF77, AH77, AJ77, AL77, AN77, AP77)</f>
        <v>8.384615384615385</v>
      </c>
      <c r="BM77" s="25">
        <f t="shared" ref="BM77:BM109" si="77">AVERAGE(BI77, BJ77, BK77, BL77)</f>
        <v>4.4230769230769234</v>
      </c>
      <c r="BO77" s="23"/>
      <c r="BP77" s="43">
        <f t="shared" ref="BP77:BP109" si="78">SUM(I77, K77, M77, O77)</f>
        <v>4</v>
      </c>
      <c r="BQ77" s="44">
        <f t="shared" ref="BQ77:BQ109" si="79">SUM(J77, L77, N77, P77)</f>
        <v>36</v>
      </c>
      <c r="BR77" s="43">
        <f t="shared" ref="BR77:BR109" si="80">SUM(AG77, AI77, AK77, AM77, AO77)</f>
        <v>5</v>
      </c>
      <c r="BS77" s="44">
        <f t="shared" ref="BS77:BS109" si="81">SUM(AH77, AJ77, AL77, AN77, AP77)</f>
        <v>45</v>
      </c>
      <c r="BT77" s="43">
        <f t="shared" ref="BT77:BT109" si="82">SUM(Y77, AA77, AC77, AE77)</f>
        <v>8</v>
      </c>
      <c r="BU77" s="44">
        <f t="shared" ref="BU77:BU109" si="83">SUM(Z77, AB77, AD77, AF77)</f>
        <v>28</v>
      </c>
      <c r="BV77" s="43">
        <f t="shared" ref="BV77:BV109" si="84">SUM(Q77, S77, U77, W77)</f>
        <v>12</v>
      </c>
      <c r="BW77" s="44">
        <f t="shared" ref="BW77:BW109" si="85">SUM(R77, T77, V77, X77)</f>
        <v>20</v>
      </c>
      <c r="BX77" s="43">
        <f t="shared" ref="BX77:BX109" si="86">SUM(I77, K77, M77, O77, Y77, AA77, AC77, AE77, AG77, AI77, AK77, AM77, AO77)</f>
        <v>17</v>
      </c>
      <c r="BY77" s="43">
        <f t="shared" ref="BY77:BY109" si="87">SUM(J77, L77, N77, P77, Z77, AB77, AD77, AF77, AH77, AJ77, AL77, AN77, AP77)</f>
        <v>109</v>
      </c>
      <c r="BZ77" s="77"/>
    </row>
    <row r="78" spans="1:78" x14ac:dyDescent="0.25">
      <c r="A78" t="s">
        <v>170</v>
      </c>
      <c r="B78" s="5">
        <v>3</v>
      </c>
      <c r="C78">
        <v>4</v>
      </c>
      <c r="D78" s="6">
        <v>4</v>
      </c>
      <c r="E78">
        <v>4</v>
      </c>
      <c r="F78" s="6">
        <v>3</v>
      </c>
      <c r="G78">
        <v>5</v>
      </c>
      <c r="H78" s="3">
        <v>1</v>
      </c>
      <c r="I78">
        <v>1</v>
      </c>
      <c r="J78" s="6">
        <v>9</v>
      </c>
      <c r="K78">
        <v>1</v>
      </c>
      <c r="L78" s="6">
        <v>9</v>
      </c>
      <c r="M78">
        <v>1</v>
      </c>
      <c r="N78" s="6">
        <v>9</v>
      </c>
      <c r="O78">
        <v>1</v>
      </c>
      <c r="P78" s="3">
        <v>9</v>
      </c>
      <c r="Q78">
        <v>5</v>
      </c>
      <c r="R78" s="6">
        <v>1</v>
      </c>
      <c r="S78">
        <v>5</v>
      </c>
      <c r="T78" s="6">
        <v>1</v>
      </c>
      <c r="U78">
        <v>5</v>
      </c>
      <c r="V78" s="6">
        <v>1</v>
      </c>
      <c r="W78">
        <v>5</v>
      </c>
      <c r="X78" s="3">
        <v>1</v>
      </c>
      <c r="Y78">
        <v>1</v>
      </c>
      <c r="Z78" s="6">
        <v>9</v>
      </c>
      <c r="AA78">
        <v>1</v>
      </c>
      <c r="AB78" s="6">
        <v>9</v>
      </c>
      <c r="AC78">
        <v>1</v>
      </c>
      <c r="AD78" s="6">
        <v>9</v>
      </c>
      <c r="AE78">
        <v>1</v>
      </c>
      <c r="AF78" s="3">
        <v>9</v>
      </c>
      <c r="AG78">
        <v>1</v>
      </c>
      <c r="AH78" s="6">
        <v>9</v>
      </c>
      <c r="AI78">
        <v>1</v>
      </c>
      <c r="AJ78" s="6">
        <v>9</v>
      </c>
      <c r="AK78">
        <v>1</v>
      </c>
      <c r="AL78" s="6">
        <v>9</v>
      </c>
      <c r="AM78">
        <v>1</v>
      </c>
      <c r="AN78" s="6">
        <v>9</v>
      </c>
      <c r="AO78">
        <v>1</v>
      </c>
      <c r="AP78" s="3">
        <v>9</v>
      </c>
      <c r="AQ78">
        <v>11</v>
      </c>
      <c r="AR78">
        <v>5</v>
      </c>
      <c r="AS78">
        <v>2</v>
      </c>
      <c r="AT78">
        <v>25</v>
      </c>
      <c r="AU78" s="6">
        <v>1</v>
      </c>
      <c r="AV78">
        <v>42</v>
      </c>
      <c r="AW78" s="3">
        <v>399</v>
      </c>
      <c r="AY78">
        <f t="shared" si="64"/>
        <v>4</v>
      </c>
      <c r="AZ78">
        <f t="shared" si="65"/>
        <v>4</v>
      </c>
      <c r="BA78" s="6">
        <f t="shared" si="66"/>
        <v>5</v>
      </c>
      <c r="BC78" s="11">
        <f t="shared" si="67"/>
        <v>1</v>
      </c>
      <c r="BD78" s="12">
        <f t="shared" si="68"/>
        <v>9</v>
      </c>
      <c r="BE78" s="11">
        <f t="shared" si="69"/>
        <v>1</v>
      </c>
      <c r="BF78" s="12">
        <f t="shared" si="70"/>
        <v>9</v>
      </c>
      <c r="BG78" s="11">
        <f t="shared" si="71"/>
        <v>1</v>
      </c>
      <c r="BH78" s="12">
        <f t="shared" si="72"/>
        <v>9</v>
      </c>
      <c r="BI78" s="24">
        <f t="shared" si="73"/>
        <v>5</v>
      </c>
      <c r="BJ78" s="25">
        <f t="shared" si="74"/>
        <v>1</v>
      </c>
      <c r="BK78" s="24">
        <f t="shared" si="75"/>
        <v>1</v>
      </c>
      <c r="BL78" s="24">
        <f t="shared" si="76"/>
        <v>9</v>
      </c>
      <c r="BM78" s="29">
        <f t="shared" si="77"/>
        <v>4</v>
      </c>
      <c r="BP78" s="11">
        <f t="shared" si="78"/>
        <v>4</v>
      </c>
      <c r="BQ78" s="12">
        <f t="shared" si="79"/>
        <v>36</v>
      </c>
      <c r="BR78" s="11">
        <f t="shared" si="80"/>
        <v>5</v>
      </c>
      <c r="BS78" s="12">
        <f t="shared" si="81"/>
        <v>45</v>
      </c>
      <c r="BT78" s="11">
        <f t="shared" si="82"/>
        <v>4</v>
      </c>
      <c r="BU78" s="12">
        <f t="shared" si="83"/>
        <v>36</v>
      </c>
      <c r="BV78" s="11">
        <f t="shared" si="84"/>
        <v>20</v>
      </c>
      <c r="BW78" s="12">
        <f t="shared" si="85"/>
        <v>4</v>
      </c>
      <c r="BX78" s="11">
        <f t="shared" si="86"/>
        <v>13</v>
      </c>
      <c r="BY78" s="11">
        <f t="shared" si="87"/>
        <v>117</v>
      </c>
      <c r="BZ78" s="56"/>
    </row>
    <row r="79" spans="1:78" x14ac:dyDescent="0.25">
      <c r="A79" t="s">
        <v>171</v>
      </c>
      <c r="B79" s="5">
        <v>3</v>
      </c>
      <c r="C79">
        <v>3</v>
      </c>
      <c r="D79" s="6">
        <v>4</v>
      </c>
      <c r="E79">
        <v>2</v>
      </c>
      <c r="F79" s="6">
        <v>9</v>
      </c>
      <c r="G79">
        <v>5</v>
      </c>
      <c r="H79" s="3">
        <v>1</v>
      </c>
      <c r="I79">
        <v>5</v>
      </c>
      <c r="J79" s="6">
        <v>1</v>
      </c>
      <c r="K79">
        <v>5</v>
      </c>
      <c r="L79" s="6">
        <v>7</v>
      </c>
      <c r="M79">
        <v>5</v>
      </c>
      <c r="N79" s="6">
        <v>3</v>
      </c>
      <c r="O79">
        <v>5</v>
      </c>
      <c r="P79" s="3">
        <v>7</v>
      </c>
      <c r="Q79">
        <v>1</v>
      </c>
      <c r="R79" s="6">
        <v>6</v>
      </c>
      <c r="S79">
        <v>1</v>
      </c>
      <c r="T79" s="6">
        <v>5</v>
      </c>
      <c r="U79">
        <v>1</v>
      </c>
      <c r="V79" s="6">
        <v>5</v>
      </c>
      <c r="W79">
        <v>5</v>
      </c>
      <c r="X79" s="3">
        <v>7</v>
      </c>
      <c r="Y79">
        <v>1</v>
      </c>
      <c r="Z79" s="6">
        <v>6</v>
      </c>
      <c r="AA79">
        <v>1</v>
      </c>
      <c r="AB79" s="6">
        <v>9</v>
      </c>
      <c r="AC79">
        <v>5</v>
      </c>
      <c r="AD79" s="6">
        <v>3</v>
      </c>
      <c r="AE79">
        <v>1</v>
      </c>
      <c r="AF79" s="3">
        <v>5</v>
      </c>
      <c r="AG79">
        <v>1</v>
      </c>
      <c r="AH79" s="6">
        <v>7</v>
      </c>
      <c r="AI79">
        <v>5</v>
      </c>
      <c r="AJ79" s="6">
        <v>4</v>
      </c>
      <c r="AK79">
        <v>5</v>
      </c>
      <c r="AL79" s="6">
        <v>6</v>
      </c>
      <c r="AM79">
        <v>5</v>
      </c>
      <c r="AN79" s="6">
        <v>6</v>
      </c>
      <c r="AO79">
        <v>1</v>
      </c>
      <c r="AP79" s="3">
        <v>3</v>
      </c>
      <c r="AQ79">
        <v>11</v>
      </c>
      <c r="AR79">
        <v>4</v>
      </c>
      <c r="AS79">
        <v>4</v>
      </c>
      <c r="AT79">
        <v>43</v>
      </c>
      <c r="AU79" s="6">
        <v>2</v>
      </c>
      <c r="AV79">
        <v>50</v>
      </c>
      <c r="AW79" s="3">
        <v>124</v>
      </c>
      <c r="AY79">
        <f t="shared" si="64"/>
        <v>3</v>
      </c>
      <c r="AZ79">
        <f t="shared" si="65"/>
        <v>2</v>
      </c>
      <c r="BA79" s="6">
        <f t="shared" si="66"/>
        <v>5</v>
      </c>
      <c r="BC79" s="11">
        <f t="shared" si="67"/>
        <v>5</v>
      </c>
      <c r="BD79" s="12">
        <f t="shared" si="68"/>
        <v>4.5</v>
      </c>
      <c r="BE79" s="11">
        <f t="shared" si="69"/>
        <v>3.4</v>
      </c>
      <c r="BF79" s="12">
        <f t="shared" si="70"/>
        <v>5.2</v>
      </c>
      <c r="BG79" s="11">
        <f t="shared" si="71"/>
        <v>2</v>
      </c>
      <c r="BH79" s="12">
        <f t="shared" si="72"/>
        <v>5.75</v>
      </c>
      <c r="BI79" s="24">
        <f t="shared" si="73"/>
        <v>2</v>
      </c>
      <c r="BJ79" s="25">
        <f t="shared" si="74"/>
        <v>5.75</v>
      </c>
      <c r="BK79" s="24">
        <f t="shared" si="75"/>
        <v>3.4615384615384617</v>
      </c>
      <c r="BL79" s="24">
        <f t="shared" si="76"/>
        <v>5.1538461538461542</v>
      </c>
      <c r="BM79" s="25">
        <f t="shared" si="77"/>
        <v>4.0913461538461542</v>
      </c>
      <c r="BP79" s="11">
        <f t="shared" si="78"/>
        <v>20</v>
      </c>
      <c r="BQ79" s="12">
        <f t="shared" si="79"/>
        <v>18</v>
      </c>
      <c r="BR79" s="11">
        <f t="shared" si="80"/>
        <v>17</v>
      </c>
      <c r="BS79" s="12">
        <f t="shared" si="81"/>
        <v>26</v>
      </c>
      <c r="BT79" s="11">
        <f t="shared" si="82"/>
        <v>8</v>
      </c>
      <c r="BU79" s="12">
        <f t="shared" si="83"/>
        <v>23</v>
      </c>
      <c r="BV79" s="11">
        <f t="shared" si="84"/>
        <v>8</v>
      </c>
      <c r="BW79" s="12">
        <f t="shared" si="85"/>
        <v>23</v>
      </c>
      <c r="BX79" s="11">
        <f t="shared" si="86"/>
        <v>45</v>
      </c>
      <c r="BY79" s="11">
        <f t="shared" si="87"/>
        <v>67</v>
      </c>
      <c r="BZ79" s="56"/>
    </row>
    <row r="80" spans="1:78" x14ac:dyDescent="0.25">
      <c r="A80" t="s">
        <v>186</v>
      </c>
      <c r="B80" s="5">
        <v>3</v>
      </c>
      <c r="C80">
        <v>4</v>
      </c>
      <c r="D80" s="6">
        <v>3</v>
      </c>
      <c r="E80">
        <v>3</v>
      </c>
      <c r="F80" s="6">
        <v>7</v>
      </c>
      <c r="G80">
        <v>4</v>
      </c>
      <c r="H80" s="3">
        <v>1</v>
      </c>
      <c r="I80">
        <v>1</v>
      </c>
      <c r="J80" s="6">
        <v>9</v>
      </c>
      <c r="K80">
        <v>1</v>
      </c>
      <c r="L80" s="6">
        <v>9</v>
      </c>
      <c r="M80">
        <v>1</v>
      </c>
      <c r="N80" s="6">
        <v>9</v>
      </c>
      <c r="O80">
        <v>1</v>
      </c>
      <c r="P80" s="3">
        <v>9</v>
      </c>
      <c r="Q80">
        <v>1</v>
      </c>
      <c r="R80" s="6">
        <v>9</v>
      </c>
      <c r="S80">
        <v>1</v>
      </c>
      <c r="T80" s="6">
        <v>9</v>
      </c>
      <c r="U80">
        <v>1</v>
      </c>
      <c r="V80" s="6">
        <v>9</v>
      </c>
      <c r="W80">
        <v>5</v>
      </c>
      <c r="X80" s="3">
        <v>1</v>
      </c>
      <c r="Y80">
        <v>5</v>
      </c>
      <c r="Z80" s="6">
        <v>1</v>
      </c>
      <c r="AA80">
        <v>1</v>
      </c>
      <c r="AB80" s="6">
        <v>9</v>
      </c>
      <c r="AC80">
        <v>1</v>
      </c>
      <c r="AD80" s="6">
        <v>9</v>
      </c>
      <c r="AE80">
        <v>1</v>
      </c>
      <c r="AF80" s="3">
        <v>9</v>
      </c>
      <c r="AG80">
        <v>1</v>
      </c>
      <c r="AH80" s="6">
        <v>9</v>
      </c>
      <c r="AI80">
        <v>1</v>
      </c>
      <c r="AJ80" s="6">
        <v>9</v>
      </c>
      <c r="AK80">
        <v>1</v>
      </c>
      <c r="AL80" s="6">
        <v>9</v>
      </c>
      <c r="AM80">
        <v>1</v>
      </c>
      <c r="AN80" s="6">
        <v>9</v>
      </c>
      <c r="AO80">
        <v>1</v>
      </c>
      <c r="AP80" s="3">
        <v>9</v>
      </c>
      <c r="AQ80">
        <v>11</v>
      </c>
      <c r="AR80">
        <v>4</v>
      </c>
      <c r="AS80">
        <v>4</v>
      </c>
      <c r="AT80">
        <v>31</v>
      </c>
      <c r="AU80" s="6">
        <v>2</v>
      </c>
      <c r="AV80">
        <v>65</v>
      </c>
      <c r="AW80" s="3">
        <v>428</v>
      </c>
      <c r="AY80">
        <f t="shared" si="64"/>
        <v>4</v>
      </c>
      <c r="AZ80">
        <f t="shared" si="65"/>
        <v>3</v>
      </c>
      <c r="BA80" s="6">
        <f t="shared" si="66"/>
        <v>4</v>
      </c>
      <c r="BC80" s="11">
        <f t="shared" si="67"/>
        <v>1</v>
      </c>
      <c r="BD80" s="12">
        <f t="shared" si="68"/>
        <v>9</v>
      </c>
      <c r="BE80" s="11">
        <f t="shared" si="69"/>
        <v>1</v>
      </c>
      <c r="BF80" s="12">
        <f t="shared" si="70"/>
        <v>9</v>
      </c>
      <c r="BG80" s="11">
        <f t="shared" si="71"/>
        <v>2</v>
      </c>
      <c r="BH80" s="12">
        <f t="shared" si="72"/>
        <v>7</v>
      </c>
      <c r="BI80" s="24">
        <f t="shared" si="73"/>
        <v>2</v>
      </c>
      <c r="BJ80" s="25">
        <f t="shared" si="74"/>
        <v>7</v>
      </c>
      <c r="BK80" s="24">
        <f t="shared" si="75"/>
        <v>1.3076923076923077</v>
      </c>
      <c r="BL80" s="24">
        <f t="shared" si="76"/>
        <v>8.384615384615385</v>
      </c>
      <c r="BM80" s="25">
        <f t="shared" si="77"/>
        <v>4.6730769230769234</v>
      </c>
      <c r="BN80" s="1"/>
      <c r="BO80" s="23"/>
      <c r="BP80" s="43">
        <f t="shared" si="78"/>
        <v>4</v>
      </c>
      <c r="BQ80" s="44">
        <f t="shared" si="79"/>
        <v>36</v>
      </c>
      <c r="BR80" s="43">
        <f t="shared" si="80"/>
        <v>5</v>
      </c>
      <c r="BS80" s="44">
        <f t="shared" si="81"/>
        <v>45</v>
      </c>
      <c r="BT80" s="43">
        <f t="shared" si="82"/>
        <v>8</v>
      </c>
      <c r="BU80" s="44">
        <f t="shared" si="83"/>
        <v>28</v>
      </c>
      <c r="BV80" s="43">
        <f t="shared" si="84"/>
        <v>8</v>
      </c>
      <c r="BW80" s="44">
        <f t="shared" si="85"/>
        <v>28</v>
      </c>
      <c r="BX80" s="43">
        <f t="shared" si="86"/>
        <v>17</v>
      </c>
      <c r="BY80" s="43">
        <f t="shared" si="87"/>
        <v>109</v>
      </c>
      <c r="BZ80" s="77"/>
    </row>
    <row r="81" spans="1:78" x14ac:dyDescent="0.25">
      <c r="A81" t="s">
        <v>187</v>
      </c>
      <c r="B81" s="5">
        <v>3</v>
      </c>
      <c r="C81">
        <v>5</v>
      </c>
      <c r="D81" s="6">
        <v>2</v>
      </c>
      <c r="E81">
        <v>5</v>
      </c>
      <c r="F81" s="6">
        <v>2</v>
      </c>
      <c r="G81">
        <v>5</v>
      </c>
      <c r="H81" s="3">
        <v>1</v>
      </c>
      <c r="I81">
        <v>1</v>
      </c>
      <c r="J81" s="6">
        <v>9</v>
      </c>
      <c r="K81">
        <v>5</v>
      </c>
      <c r="L81" s="6">
        <v>1</v>
      </c>
      <c r="M81">
        <v>1</v>
      </c>
      <c r="N81" s="6">
        <v>9</v>
      </c>
      <c r="O81">
        <v>1</v>
      </c>
      <c r="P81" s="3">
        <v>9</v>
      </c>
      <c r="Q81">
        <v>5</v>
      </c>
      <c r="R81" s="6">
        <v>1</v>
      </c>
      <c r="S81">
        <v>6</v>
      </c>
      <c r="T81" s="6">
        <v>5</v>
      </c>
      <c r="U81">
        <v>5</v>
      </c>
      <c r="V81" s="6">
        <v>2</v>
      </c>
      <c r="W81">
        <v>5</v>
      </c>
      <c r="X81" s="3">
        <v>1</v>
      </c>
      <c r="Y81">
        <v>1</v>
      </c>
      <c r="Z81" s="6">
        <v>9</v>
      </c>
      <c r="AA81">
        <v>1</v>
      </c>
      <c r="AB81" s="6">
        <v>8</v>
      </c>
      <c r="AC81">
        <v>1</v>
      </c>
      <c r="AD81" s="6">
        <v>9</v>
      </c>
      <c r="AE81">
        <v>1</v>
      </c>
      <c r="AF81" s="3">
        <v>8</v>
      </c>
      <c r="AG81">
        <v>1</v>
      </c>
      <c r="AH81" s="6">
        <v>9</v>
      </c>
      <c r="AI81">
        <v>1</v>
      </c>
      <c r="AJ81" s="6">
        <v>9</v>
      </c>
      <c r="AK81">
        <v>5</v>
      </c>
      <c r="AL81" s="6">
        <v>9</v>
      </c>
      <c r="AM81">
        <v>1</v>
      </c>
      <c r="AN81" s="6">
        <v>9</v>
      </c>
      <c r="AO81">
        <v>1</v>
      </c>
      <c r="AP81" s="3">
        <v>8</v>
      </c>
      <c r="AQ81">
        <v>11</v>
      </c>
      <c r="AR81">
        <v>3</v>
      </c>
      <c r="AS81">
        <v>4</v>
      </c>
      <c r="AT81">
        <v>35</v>
      </c>
      <c r="AU81" s="6">
        <v>1</v>
      </c>
      <c r="AV81">
        <v>62</v>
      </c>
      <c r="AW81" s="3">
        <v>409</v>
      </c>
      <c r="AY81">
        <f t="shared" si="64"/>
        <v>5</v>
      </c>
      <c r="AZ81">
        <f t="shared" si="65"/>
        <v>5</v>
      </c>
      <c r="BA81" s="6">
        <f t="shared" si="66"/>
        <v>5</v>
      </c>
      <c r="BC81" s="11">
        <f t="shared" si="67"/>
        <v>2</v>
      </c>
      <c r="BD81" s="12">
        <f t="shared" si="68"/>
        <v>7</v>
      </c>
      <c r="BE81" s="11">
        <f t="shared" si="69"/>
        <v>1.8</v>
      </c>
      <c r="BF81" s="12">
        <f t="shared" si="70"/>
        <v>8.8000000000000007</v>
      </c>
      <c r="BG81" s="11">
        <f t="shared" si="71"/>
        <v>1</v>
      </c>
      <c r="BH81" s="12">
        <f t="shared" si="72"/>
        <v>8.5</v>
      </c>
      <c r="BI81" s="24">
        <f t="shared" si="73"/>
        <v>5.25</v>
      </c>
      <c r="BJ81" s="25">
        <f t="shared" si="74"/>
        <v>2.25</v>
      </c>
      <c r="BK81" s="24">
        <f t="shared" si="75"/>
        <v>1.6153846153846154</v>
      </c>
      <c r="BL81" s="24">
        <f t="shared" si="76"/>
        <v>8.1538461538461533</v>
      </c>
      <c r="BM81" s="25">
        <f t="shared" si="77"/>
        <v>4.3173076923076916</v>
      </c>
      <c r="BP81" s="11">
        <f t="shared" si="78"/>
        <v>8</v>
      </c>
      <c r="BQ81" s="12">
        <f t="shared" si="79"/>
        <v>28</v>
      </c>
      <c r="BR81" s="11">
        <f t="shared" si="80"/>
        <v>9</v>
      </c>
      <c r="BS81" s="12">
        <f t="shared" si="81"/>
        <v>44</v>
      </c>
      <c r="BT81" s="11">
        <f t="shared" si="82"/>
        <v>4</v>
      </c>
      <c r="BU81" s="12">
        <f t="shared" si="83"/>
        <v>34</v>
      </c>
      <c r="BV81" s="11">
        <f t="shared" si="84"/>
        <v>21</v>
      </c>
      <c r="BW81" s="12">
        <f t="shared" si="85"/>
        <v>9</v>
      </c>
      <c r="BX81" s="11">
        <f t="shared" si="86"/>
        <v>21</v>
      </c>
      <c r="BY81" s="11">
        <f t="shared" si="87"/>
        <v>106</v>
      </c>
      <c r="BZ81" s="56"/>
    </row>
    <row r="82" spans="1:78" x14ac:dyDescent="0.25">
      <c r="A82" t="s">
        <v>188</v>
      </c>
      <c r="B82" s="5">
        <v>3</v>
      </c>
      <c r="C82">
        <v>5</v>
      </c>
      <c r="D82" s="6">
        <v>4</v>
      </c>
      <c r="E82">
        <v>4</v>
      </c>
      <c r="F82" s="6">
        <v>5</v>
      </c>
      <c r="G82">
        <v>5</v>
      </c>
      <c r="H82" s="3">
        <v>3</v>
      </c>
      <c r="I82">
        <v>1</v>
      </c>
      <c r="J82" s="6">
        <v>9</v>
      </c>
      <c r="K82">
        <v>1</v>
      </c>
      <c r="L82" s="6">
        <v>9</v>
      </c>
      <c r="M82">
        <v>1</v>
      </c>
      <c r="N82" s="6">
        <v>9</v>
      </c>
      <c r="O82">
        <v>1</v>
      </c>
      <c r="P82" s="3">
        <v>9</v>
      </c>
      <c r="Q82">
        <v>1</v>
      </c>
      <c r="R82" s="6">
        <v>9</v>
      </c>
      <c r="S82">
        <v>1</v>
      </c>
      <c r="T82" s="6">
        <v>9</v>
      </c>
      <c r="U82">
        <v>5</v>
      </c>
      <c r="V82" s="6">
        <v>1</v>
      </c>
      <c r="W82">
        <v>1</v>
      </c>
      <c r="X82" s="3">
        <v>9</v>
      </c>
      <c r="Y82">
        <v>1</v>
      </c>
      <c r="Z82" s="6">
        <v>9</v>
      </c>
      <c r="AA82">
        <v>1</v>
      </c>
      <c r="AB82" s="6">
        <v>9</v>
      </c>
      <c r="AC82">
        <v>1</v>
      </c>
      <c r="AD82" s="6">
        <v>9</v>
      </c>
      <c r="AE82">
        <v>1</v>
      </c>
      <c r="AF82" s="3">
        <v>9</v>
      </c>
      <c r="AG82">
        <v>1</v>
      </c>
      <c r="AH82" s="6">
        <v>9</v>
      </c>
      <c r="AI82">
        <v>1</v>
      </c>
      <c r="AJ82" s="6">
        <v>9</v>
      </c>
      <c r="AK82">
        <v>1</v>
      </c>
      <c r="AL82" s="6">
        <v>9</v>
      </c>
      <c r="AM82">
        <v>1</v>
      </c>
      <c r="AN82" s="6">
        <v>9</v>
      </c>
      <c r="AO82">
        <v>1</v>
      </c>
      <c r="AP82" s="3">
        <v>9</v>
      </c>
      <c r="AQ82">
        <v>11</v>
      </c>
      <c r="AR82">
        <v>3</v>
      </c>
      <c r="AS82">
        <v>3</v>
      </c>
      <c r="AT82">
        <v>34</v>
      </c>
      <c r="AU82" s="6">
        <v>2</v>
      </c>
      <c r="AV82">
        <v>72</v>
      </c>
      <c r="AW82" s="3">
        <v>241</v>
      </c>
      <c r="AY82">
        <f t="shared" si="64"/>
        <v>5</v>
      </c>
      <c r="AZ82">
        <f t="shared" si="65"/>
        <v>4</v>
      </c>
      <c r="BA82" s="6">
        <f t="shared" si="66"/>
        <v>5</v>
      </c>
      <c r="BC82" s="11">
        <f t="shared" si="67"/>
        <v>1</v>
      </c>
      <c r="BD82" s="12">
        <f t="shared" si="68"/>
        <v>9</v>
      </c>
      <c r="BE82" s="11">
        <f t="shared" si="69"/>
        <v>1</v>
      </c>
      <c r="BF82" s="12">
        <f t="shared" si="70"/>
        <v>9</v>
      </c>
      <c r="BG82" s="11">
        <f t="shared" si="71"/>
        <v>1</v>
      </c>
      <c r="BH82" s="12">
        <f t="shared" si="72"/>
        <v>9</v>
      </c>
      <c r="BI82" s="24">
        <f t="shared" si="73"/>
        <v>2</v>
      </c>
      <c r="BJ82" s="25">
        <f t="shared" si="74"/>
        <v>7</v>
      </c>
      <c r="BK82" s="24">
        <f t="shared" si="75"/>
        <v>1</v>
      </c>
      <c r="BL82" s="24">
        <f t="shared" si="76"/>
        <v>9</v>
      </c>
      <c r="BM82" s="25">
        <f t="shared" si="77"/>
        <v>4.75</v>
      </c>
      <c r="BP82" s="11">
        <f t="shared" si="78"/>
        <v>4</v>
      </c>
      <c r="BQ82" s="12">
        <f t="shared" si="79"/>
        <v>36</v>
      </c>
      <c r="BR82" s="11">
        <f t="shared" si="80"/>
        <v>5</v>
      </c>
      <c r="BS82" s="12">
        <f t="shared" si="81"/>
        <v>45</v>
      </c>
      <c r="BT82" s="11">
        <f t="shared" si="82"/>
        <v>4</v>
      </c>
      <c r="BU82" s="12">
        <f t="shared" si="83"/>
        <v>36</v>
      </c>
      <c r="BV82" s="11">
        <f t="shared" si="84"/>
        <v>8</v>
      </c>
      <c r="BW82" s="12">
        <f t="shared" si="85"/>
        <v>28</v>
      </c>
      <c r="BX82" s="11">
        <f t="shared" si="86"/>
        <v>13</v>
      </c>
      <c r="BY82" s="11">
        <f t="shared" si="87"/>
        <v>117</v>
      </c>
      <c r="BZ82" s="56"/>
    </row>
    <row r="83" spans="1:78" x14ac:dyDescent="0.25">
      <c r="A83" t="s">
        <v>189</v>
      </c>
      <c r="B83" s="5">
        <v>3</v>
      </c>
      <c r="C83">
        <v>3</v>
      </c>
      <c r="D83" s="6">
        <v>4</v>
      </c>
      <c r="E83">
        <v>4</v>
      </c>
      <c r="F83" s="6">
        <v>3</v>
      </c>
      <c r="G83">
        <v>5</v>
      </c>
      <c r="H83" s="3">
        <v>2</v>
      </c>
      <c r="I83">
        <v>1</v>
      </c>
      <c r="J83" s="6">
        <v>9</v>
      </c>
      <c r="K83">
        <v>1</v>
      </c>
      <c r="L83" s="6">
        <v>9</v>
      </c>
      <c r="M83">
        <v>1</v>
      </c>
      <c r="N83" s="6">
        <v>8</v>
      </c>
      <c r="O83">
        <v>1</v>
      </c>
      <c r="P83" s="3">
        <v>9</v>
      </c>
      <c r="Q83">
        <v>1</v>
      </c>
      <c r="R83" s="6">
        <v>8</v>
      </c>
      <c r="S83">
        <v>5</v>
      </c>
      <c r="T83" s="6">
        <v>2</v>
      </c>
      <c r="U83">
        <v>5</v>
      </c>
      <c r="V83" s="6">
        <v>1</v>
      </c>
      <c r="W83">
        <v>5</v>
      </c>
      <c r="X83" s="3">
        <v>2</v>
      </c>
      <c r="Y83">
        <v>1</v>
      </c>
      <c r="Z83" s="6">
        <v>9</v>
      </c>
      <c r="AA83">
        <v>1</v>
      </c>
      <c r="AB83" s="6">
        <v>9</v>
      </c>
      <c r="AC83">
        <v>5</v>
      </c>
      <c r="AD83" s="6">
        <v>2</v>
      </c>
      <c r="AE83">
        <v>5</v>
      </c>
      <c r="AF83" s="3">
        <v>2</v>
      </c>
      <c r="AG83">
        <v>1</v>
      </c>
      <c r="AH83" s="6">
        <v>8</v>
      </c>
      <c r="AI83">
        <v>1</v>
      </c>
      <c r="AJ83" s="6">
        <v>9</v>
      </c>
      <c r="AK83">
        <v>1</v>
      </c>
      <c r="AL83" s="6">
        <v>8</v>
      </c>
      <c r="AM83">
        <v>1</v>
      </c>
      <c r="AN83" s="6">
        <v>8</v>
      </c>
      <c r="AO83">
        <v>1</v>
      </c>
      <c r="AP83" s="3">
        <v>8</v>
      </c>
      <c r="AQ83">
        <v>11</v>
      </c>
      <c r="AR83">
        <v>4</v>
      </c>
      <c r="AS83">
        <v>4</v>
      </c>
      <c r="AT83">
        <v>22</v>
      </c>
      <c r="AU83" s="6">
        <v>1</v>
      </c>
      <c r="AV83">
        <v>64</v>
      </c>
      <c r="AW83" s="3">
        <v>404</v>
      </c>
      <c r="AY83">
        <f t="shared" si="64"/>
        <v>3</v>
      </c>
      <c r="AZ83">
        <f t="shared" si="65"/>
        <v>4</v>
      </c>
      <c r="BA83" s="6">
        <f t="shared" si="66"/>
        <v>5</v>
      </c>
      <c r="BC83" s="11">
        <f t="shared" si="67"/>
        <v>1</v>
      </c>
      <c r="BD83" s="12">
        <f t="shared" si="68"/>
        <v>8.75</v>
      </c>
      <c r="BE83" s="11">
        <f t="shared" si="69"/>
        <v>1</v>
      </c>
      <c r="BF83" s="12">
        <f t="shared" si="70"/>
        <v>8.1999999999999993</v>
      </c>
      <c r="BG83" s="11">
        <f t="shared" si="71"/>
        <v>3</v>
      </c>
      <c r="BH83" s="12">
        <f t="shared" si="72"/>
        <v>5.5</v>
      </c>
      <c r="BI83" s="24">
        <f t="shared" si="73"/>
        <v>4</v>
      </c>
      <c r="BJ83" s="25">
        <f t="shared" si="74"/>
        <v>3.25</v>
      </c>
      <c r="BK83" s="24">
        <f t="shared" si="75"/>
        <v>1.6153846153846154</v>
      </c>
      <c r="BL83" s="24">
        <f t="shared" si="76"/>
        <v>7.5384615384615383</v>
      </c>
      <c r="BM83" s="25">
        <f t="shared" si="77"/>
        <v>4.1009615384615383</v>
      </c>
      <c r="BP83" s="11">
        <f t="shared" si="78"/>
        <v>4</v>
      </c>
      <c r="BQ83" s="12">
        <f t="shared" si="79"/>
        <v>35</v>
      </c>
      <c r="BR83" s="11">
        <f t="shared" si="80"/>
        <v>5</v>
      </c>
      <c r="BS83" s="12">
        <f t="shared" si="81"/>
        <v>41</v>
      </c>
      <c r="BT83" s="11">
        <f t="shared" si="82"/>
        <v>12</v>
      </c>
      <c r="BU83" s="12">
        <f t="shared" si="83"/>
        <v>22</v>
      </c>
      <c r="BV83" s="11">
        <f t="shared" si="84"/>
        <v>16</v>
      </c>
      <c r="BW83" s="12">
        <f t="shared" si="85"/>
        <v>13</v>
      </c>
      <c r="BX83" s="11">
        <f t="shared" si="86"/>
        <v>21</v>
      </c>
      <c r="BY83" s="11">
        <f t="shared" si="87"/>
        <v>98</v>
      </c>
      <c r="BZ83" s="56"/>
    </row>
    <row r="84" spans="1:78" x14ac:dyDescent="0.25">
      <c r="A84" s="31" t="s">
        <v>190</v>
      </c>
      <c r="B84" s="5">
        <v>3</v>
      </c>
      <c r="C84">
        <v>5</v>
      </c>
      <c r="D84" s="6">
        <v>5</v>
      </c>
      <c r="E84">
        <v>1</v>
      </c>
      <c r="F84" s="6">
        <v>8</v>
      </c>
      <c r="G84">
        <v>4</v>
      </c>
      <c r="H84" s="3">
        <v>3</v>
      </c>
      <c r="I84">
        <v>1</v>
      </c>
      <c r="J84" s="6">
        <v>9</v>
      </c>
      <c r="K84">
        <v>5</v>
      </c>
      <c r="L84" s="6">
        <v>1</v>
      </c>
      <c r="M84">
        <v>1</v>
      </c>
      <c r="N84" s="6">
        <v>1</v>
      </c>
      <c r="O84">
        <v>1</v>
      </c>
      <c r="P84" s="3">
        <v>9</v>
      </c>
      <c r="Q84">
        <v>1</v>
      </c>
      <c r="R84" s="6">
        <v>9</v>
      </c>
      <c r="S84">
        <v>5</v>
      </c>
      <c r="T84" s="6">
        <v>1</v>
      </c>
      <c r="U84">
        <v>1</v>
      </c>
      <c r="V84" s="6">
        <v>9</v>
      </c>
      <c r="W84">
        <v>5</v>
      </c>
      <c r="X84" s="3">
        <v>1</v>
      </c>
      <c r="Y84">
        <v>1</v>
      </c>
      <c r="Z84" s="6">
        <v>5</v>
      </c>
      <c r="AA84">
        <v>1</v>
      </c>
      <c r="AB84" s="6">
        <v>9</v>
      </c>
      <c r="AC84">
        <v>5</v>
      </c>
      <c r="AD84" s="6">
        <v>1</v>
      </c>
      <c r="AE84">
        <v>5</v>
      </c>
      <c r="AF84" s="3">
        <v>1</v>
      </c>
      <c r="AG84">
        <v>1</v>
      </c>
      <c r="AH84" s="6">
        <v>9</v>
      </c>
      <c r="AI84">
        <v>1</v>
      </c>
      <c r="AJ84" s="6">
        <v>9</v>
      </c>
      <c r="AK84">
        <v>1</v>
      </c>
      <c r="AL84" s="6">
        <v>5</v>
      </c>
      <c r="AM84">
        <v>1</v>
      </c>
      <c r="AN84" s="6">
        <v>9</v>
      </c>
      <c r="AO84">
        <v>5</v>
      </c>
      <c r="AP84" s="3">
        <v>1</v>
      </c>
      <c r="AQ84">
        <v>11</v>
      </c>
      <c r="AR84">
        <v>4</v>
      </c>
      <c r="AS84">
        <v>2</v>
      </c>
      <c r="AT84">
        <v>27</v>
      </c>
      <c r="AU84" s="6">
        <v>2</v>
      </c>
      <c r="AV84">
        <v>100</v>
      </c>
      <c r="AW84" s="3">
        <v>255</v>
      </c>
      <c r="AY84">
        <f t="shared" si="64"/>
        <v>5</v>
      </c>
      <c r="AZ84">
        <f t="shared" si="65"/>
        <v>1</v>
      </c>
      <c r="BA84" s="6">
        <f t="shared" si="66"/>
        <v>4</v>
      </c>
      <c r="BC84" s="11">
        <f t="shared" si="67"/>
        <v>2</v>
      </c>
      <c r="BD84" s="12">
        <f t="shared" si="68"/>
        <v>5</v>
      </c>
      <c r="BE84" s="11">
        <f t="shared" si="69"/>
        <v>1.8</v>
      </c>
      <c r="BF84" s="12">
        <f t="shared" si="70"/>
        <v>6.6</v>
      </c>
      <c r="BG84" s="11">
        <f t="shared" si="71"/>
        <v>3</v>
      </c>
      <c r="BH84" s="12">
        <f t="shared" si="72"/>
        <v>4</v>
      </c>
      <c r="BI84" s="24">
        <f t="shared" si="73"/>
        <v>3</v>
      </c>
      <c r="BJ84" s="25">
        <f t="shared" si="74"/>
        <v>5</v>
      </c>
      <c r="BK84" s="24">
        <f t="shared" si="75"/>
        <v>2.2307692307692308</v>
      </c>
      <c r="BL84" s="24">
        <f t="shared" si="76"/>
        <v>5.3076923076923075</v>
      </c>
      <c r="BM84" s="25">
        <f t="shared" si="77"/>
        <v>3.8846153846153841</v>
      </c>
      <c r="BP84" s="11">
        <f t="shared" si="78"/>
        <v>8</v>
      </c>
      <c r="BQ84" s="12">
        <f t="shared" si="79"/>
        <v>20</v>
      </c>
      <c r="BR84" s="11">
        <f t="shared" si="80"/>
        <v>9</v>
      </c>
      <c r="BS84" s="12">
        <f t="shared" si="81"/>
        <v>33</v>
      </c>
      <c r="BT84" s="11">
        <f t="shared" si="82"/>
        <v>12</v>
      </c>
      <c r="BU84" s="12">
        <f t="shared" si="83"/>
        <v>16</v>
      </c>
      <c r="BV84" s="11">
        <f t="shared" si="84"/>
        <v>12</v>
      </c>
      <c r="BW84" s="12">
        <f t="shared" si="85"/>
        <v>20</v>
      </c>
      <c r="BX84" s="11">
        <f t="shared" si="86"/>
        <v>29</v>
      </c>
      <c r="BY84" s="11">
        <f t="shared" si="87"/>
        <v>69</v>
      </c>
      <c r="BZ84" s="56"/>
    </row>
    <row r="85" spans="1:78" x14ac:dyDescent="0.25">
      <c r="A85" s="31" t="s">
        <v>193</v>
      </c>
      <c r="B85" s="5">
        <v>3</v>
      </c>
      <c r="C85">
        <v>5</v>
      </c>
      <c r="D85" s="6">
        <v>1</v>
      </c>
      <c r="E85">
        <v>4</v>
      </c>
      <c r="F85" s="6">
        <v>3</v>
      </c>
      <c r="G85">
        <v>4</v>
      </c>
      <c r="H85" s="3">
        <v>3</v>
      </c>
      <c r="I85">
        <v>4</v>
      </c>
      <c r="J85" s="6">
        <v>3</v>
      </c>
      <c r="K85">
        <v>1</v>
      </c>
      <c r="L85" s="6">
        <v>2</v>
      </c>
      <c r="M85">
        <v>5</v>
      </c>
      <c r="N85" s="6">
        <v>1</v>
      </c>
      <c r="O85">
        <v>4</v>
      </c>
      <c r="P85" s="3">
        <v>3</v>
      </c>
      <c r="Q85">
        <v>5</v>
      </c>
      <c r="R85" s="6">
        <v>4</v>
      </c>
      <c r="S85">
        <v>1</v>
      </c>
      <c r="T85" s="6">
        <v>3</v>
      </c>
      <c r="U85">
        <v>3</v>
      </c>
      <c r="V85" s="6">
        <v>2</v>
      </c>
      <c r="W85">
        <v>5</v>
      </c>
      <c r="X85" s="3">
        <v>2</v>
      </c>
      <c r="Y85">
        <v>5</v>
      </c>
      <c r="Z85" s="6">
        <v>3</v>
      </c>
      <c r="AA85">
        <v>3</v>
      </c>
      <c r="AB85" s="6">
        <v>3</v>
      </c>
      <c r="AC85">
        <v>1</v>
      </c>
      <c r="AD85" s="6">
        <v>3</v>
      </c>
      <c r="AE85">
        <v>5</v>
      </c>
      <c r="AF85" s="3">
        <v>4</v>
      </c>
      <c r="AG85">
        <v>4</v>
      </c>
      <c r="AH85" s="6">
        <v>3</v>
      </c>
      <c r="AI85">
        <v>4</v>
      </c>
      <c r="AJ85" s="6">
        <v>4</v>
      </c>
      <c r="AK85">
        <v>1</v>
      </c>
      <c r="AL85" s="6">
        <v>2</v>
      </c>
      <c r="AM85">
        <v>1</v>
      </c>
      <c r="AN85" s="6">
        <v>4</v>
      </c>
      <c r="AO85">
        <v>4</v>
      </c>
      <c r="AP85" s="3">
        <v>2</v>
      </c>
      <c r="AQ85">
        <v>11</v>
      </c>
      <c r="AR85">
        <v>4</v>
      </c>
      <c r="AS85">
        <v>1</v>
      </c>
      <c r="AT85">
        <v>36</v>
      </c>
      <c r="AU85" s="6">
        <v>1</v>
      </c>
      <c r="AV85">
        <v>113</v>
      </c>
      <c r="AW85" s="3">
        <v>177</v>
      </c>
      <c r="AY85">
        <f t="shared" si="64"/>
        <v>5</v>
      </c>
      <c r="AZ85">
        <f t="shared" si="65"/>
        <v>4</v>
      </c>
      <c r="BA85" s="6">
        <f t="shared" si="66"/>
        <v>4</v>
      </c>
      <c r="BC85" s="11">
        <f t="shared" si="67"/>
        <v>3.5</v>
      </c>
      <c r="BD85" s="12">
        <f t="shared" si="68"/>
        <v>2.25</v>
      </c>
      <c r="BE85" s="11">
        <f t="shared" si="69"/>
        <v>2.8</v>
      </c>
      <c r="BF85" s="12">
        <f t="shared" si="70"/>
        <v>3</v>
      </c>
      <c r="BG85" s="11">
        <f t="shared" si="71"/>
        <v>3.5</v>
      </c>
      <c r="BH85" s="12">
        <f t="shared" si="72"/>
        <v>3.25</v>
      </c>
      <c r="BI85" s="24">
        <f t="shared" si="73"/>
        <v>3.5</v>
      </c>
      <c r="BJ85" s="25">
        <f t="shared" si="74"/>
        <v>2.75</v>
      </c>
      <c r="BK85" s="24">
        <f t="shared" si="75"/>
        <v>3.2307692307692308</v>
      </c>
      <c r="BL85" s="24">
        <f t="shared" si="76"/>
        <v>2.8461538461538463</v>
      </c>
      <c r="BM85" s="25">
        <f t="shared" si="77"/>
        <v>3.0817307692307692</v>
      </c>
      <c r="BP85" s="11">
        <f t="shared" si="78"/>
        <v>14</v>
      </c>
      <c r="BQ85" s="12">
        <f t="shared" si="79"/>
        <v>9</v>
      </c>
      <c r="BR85" s="11">
        <f t="shared" si="80"/>
        <v>14</v>
      </c>
      <c r="BS85" s="12">
        <f t="shared" si="81"/>
        <v>15</v>
      </c>
      <c r="BT85" s="11">
        <f t="shared" si="82"/>
        <v>14</v>
      </c>
      <c r="BU85" s="12">
        <f t="shared" si="83"/>
        <v>13</v>
      </c>
      <c r="BV85" s="11">
        <f t="shared" si="84"/>
        <v>14</v>
      </c>
      <c r="BW85" s="12">
        <f t="shared" si="85"/>
        <v>11</v>
      </c>
      <c r="BX85" s="11">
        <f t="shared" si="86"/>
        <v>42</v>
      </c>
      <c r="BY85" s="11">
        <f t="shared" si="87"/>
        <v>37</v>
      </c>
      <c r="BZ85" s="56"/>
    </row>
    <row r="86" spans="1:78" x14ac:dyDescent="0.25">
      <c r="A86" s="31" t="s">
        <v>195</v>
      </c>
      <c r="B86" s="5">
        <v>3</v>
      </c>
      <c r="C86">
        <v>3</v>
      </c>
      <c r="D86" s="6">
        <v>3</v>
      </c>
      <c r="E86">
        <v>4</v>
      </c>
      <c r="F86" s="6">
        <v>3</v>
      </c>
      <c r="G86">
        <v>5</v>
      </c>
      <c r="H86" s="3">
        <v>3</v>
      </c>
      <c r="I86">
        <v>5</v>
      </c>
      <c r="J86" s="6">
        <v>9</v>
      </c>
      <c r="K86">
        <v>1</v>
      </c>
      <c r="L86" s="6">
        <v>9</v>
      </c>
      <c r="M86">
        <v>1</v>
      </c>
      <c r="N86" s="6">
        <v>9</v>
      </c>
      <c r="O86">
        <v>5</v>
      </c>
      <c r="P86" s="3">
        <v>3</v>
      </c>
      <c r="Q86">
        <v>5</v>
      </c>
      <c r="R86" s="6">
        <v>1</v>
      </c>
      <c r="S86">
        <v>5</v>
      </c>
      <c r="T86" s="6">
        <v>1</v>
      </c>
      <c r="U86">
        <v>5</v>
      </c>
      <c r="V86" s="6">
        <v>1</v>
      </c>
      <c r="W86">
        <v>5</v>
      </c>
      <c r="X86" s="3">
        <v>5</v>
      </c>
      <c r="Y86">
        <v>1</v>
      </c>
      <c r="Z86" s="6">
        <v>9</v>
      </c>
      <c r="AA86">
        <v>1</v>
      </c>
      <c r="AB86" s="6">
        <v>8</v>
      </c>
      <c r="AC86">
        <v>1</v>
      </c>
      <c r="AD86" s="6">
        <v>9</v>
      </c>
      <c r="AE86">
        <v>1</v>
      </c>
      <c r="AF86" s="3">
        <v>9</v>
      </c>
      <c r="AG86">
        <v>1</v>
      </c>
      <c r="AH86" s="6">
        <v>9</v>
      </c>
      <c r="AI86">
        <v>1</v>
      </c>
      <c r="AJ86" s="6">
        <v>9</v>
      </c>
      <c r="AK86">
        <v>1</v>
      </c>
      <c r="AL86" s="6">
        <v>9</v>
      </c>
      <c r="AM86">
        <v>1</v>
      </c>
      <c r="AN86" s="6">
        <v>5</v>
      </c>
      <c r="AO86">
        <v>1</v>
      </c>
      <c r="AP86" s="3">
        <v>9</v>
      </c>
      <c r="AQ86">
        <v>11</v>
      </c>
      <c r="AR86">
        <v>3</v>
      </c>
      <c r="AS86">
        <v>1</v>
      </c>
      <c r="AT86">
        <v>34</v>
      </c>
      <c r="AU86" s="6">
        <v>2</v>
      </c>
      <c r="AV86">
        <v>126</v>
      </c>
      <c r="AW86" s="3">
        <v>557</v>
      </c>
      <c r="AY86">
        <f t="shared" si="64"/>
        <v>3</v>
      </c>
      <c r="AZ86">
        <f t="shared" si="65"/>
        <v>4</v>
      </c>
      <c r="BA86" s="6">
        <f t="shared" si="66"/>
        <v>5</v>
      </c>
      <c r="BC86" s="11">
        <f t="shared" si="67"/>
        <v>3</v>
      </c>
      <c r="BD86" s="12">
        <f t="shared" si="68"/>
        <v>7.5</v>
      </c>
      <c r="BE86" s="11">
        <f t="shared" si="69"/>
        <v>1</v>
      </c>
      <c r="BF86" s="12">
        <f t="shared" si="70"/>
        <v>8.1999999999999993</v>
      </c>
      <c r="BG86" s="11">
        <f t="shared" si="71"/>
        <v>1</v>
      </c>
      <c r="BH86" s="12">
        <f t="shared" si="72"/>
        <v>8.75</v>
      </c>
      <c r="BI86" s="24">
        <f t="shared" si="73"/>
        <v>5</v>
      </c>
      <c r="BJ86" s="25">
        <f t="shared" si="74"/>
        <v>2</v>
      </c>
      <c r="BK86" s="24">
        <f t="shared" si="75"/>
        <v>1.6153846153846154</v>
      </c>
      <c r="BL86" s="24">
        <f t="shared" si="76"/>
        <v>8.1538461538461533</v>
      </c>
      <c r="BM86" s="25">
        <f t="shared" si="77"/>
        <v>4.1923076923076916</v>
      </c>
      <c r="BP86" s="11">
        <f t="shared" si="78"/>
        <v>12</v>
      </c>
      <c r="BQ86" s="12">
        <f t="shared" si="79"/>
        <v>30</v>
      </c>
      <c r="BR86" s="11">
        <f t="shared" si="80"/>
        <v>5</v>
      </c>
      <c r="BS86" s="12">
        <f t="shared" si="81"/>
        <v>41</v>
      </c>
      <c r="BT86" s="11">
        <f t="shared" si="82"/>
        <v>4</v>
      </c>
      <c r="BU86" s="12">
        <f t="shared" si="83"/>
        <v>35</v>
      </c>
      <c r="BV86" s="11">
        <f t="shared" si="84"/>
        <v>20</v>
      </c>
      <c r="BW86" s="12">
        <f t="shared" si="85"/>
        <v>8</v>
      </c>
      <c r="BX86" s="11">
        <f t="shared" si="86"/>
        <v>21</v>
      </c>
      <c r="BY86" s="11">
        <f t="shared" si="87"/>
        <v>106</v>
      </c>
      <c r="BZ86" s="56"/>
    </row>
    <row r="87" spans="1:78" x14ac:dyDescent="0.25">
      <c r="A87" t="s">
        <v>196</v>
      </c>
      <c r="B87" s="5">
        <v>3</v>
      </c>
      <c r="C87">
        <v>5</v>
      </c>
      <c r="D87" s="6">
        <v>4</v>
      </c>
      <c r="E87">
        <v>6</v>
      </c>
      <c r="F87" s="6">
        <v>5</v>
      </c>
      <c r="G87">
        <v>5</v>
      </c>
      <c r="H87" s="3">
        <v>3</v>
      </c>
      <c r="I87">
        <v>1</v>
      </c>
      <c r="J87" s="6">
        <v>9</v>
      </c>
      <c r="K87">
        <v>1</v>
      </c>
      <c r="L87" s="6">
        <v>9</v>
      </c>
      <c r="M87">
        <v>1</v>
      </c>
      <c r="N87" s="6">
        <v>9</v>
      </c>
      <c r="O87">
        <v>1</v>
      </c>
      <c r="P87" s="3">
        <v>9</v>
      </c>
      <c r="Q87">
        <v>6</v>
      </c>
      <c r="R87" s="6">
        <v>5</v>
      </c>
      <c r="S87">
        <v>6</v>
      </c>
      <c r="T87" s="6">
        <v>5</v>
      </c>
      <c r="U87">
        <v>5</v>
      </c>
      <c r="V87" s="6">
        <v>1</v>
      </c>
      <c r="W87">
        <v>1</v>
      </c>
      <c r="X87" s="3">
        <v>9</v>
      </c>
      <c r="Y87">
        <v>1</v>
      </c>
      <c r="Z87" s="6">
        <v>9</v>
      </c>
      <c r="AA87">
        <v>5</v>
      </c>
      <c r="AB87" s="6">
        <v>1</v>
      </c>
      <c r="AC87">
        <v>1</v>
      </c>
      <c r="AD87" s="6">
        <v>9</v>
      </c>
      <c r="AE87">
        <v>1</v>
      </c>
      <c r="AF87" s="3">
        <v>9</v>
      </c>
      <c r="AG87">
        <v>1</v>
      </c>
      <c r="AH87" s="6">
        <v>9</v>
      </c>
      <c r="AI87">
        <v>1</v>
      </c>
      <c r="AJ87" s="6">
        <v>9</v>
      </c>
      <c r="AK87">
        <v>6</v>
      </c>
      <c r="AL87" s="6">
        <v>5</v>
      </c>
      <c r="AM87">
        <v>1</v>
      </c>
      <c r="AN87" s="6">
        <v>9</v>
      </c>
      <c r="AO87">
        <v>1</v>
      </c>
      <c r="AP87" s="3">
        <v>9</v>
      </c>
      <c r="AQ87">
        <v>11</v>
      </c>
      <c r="AR87">
        <v>4</v>
      </c>
      <c r="AS87">
        <v>3</v>
      </c>
      <c r="AT87">
        <v>29</v>
      </c>
      <c r="AU87" s="6">
        <v>2</v>
      </c>
      <c r="AV87">
        <v>146</v>
      </c>
      <c r="AW87" s="3">
        <v>194</v>
      </c>
      <c r="AY87">
        <f t="shared" si="64"/>
        <v>5</v>
      </c>
      <c r="AZ87">
        <f t="shared" si="65"/>
        <v>6</v>
      </c>
      <c r="BA87" s="6">
        <f t="shared" si="66"/>
        <v>5</v>
      </c>
      <c r="BC87" s="11">
        <f t="shared" si="67"/>
        <v>1</v>
      </c>
      <c r="BD87" s="12">
        <f t="shared" si="68"/>
        <v>9</v>
      </c>
      <c r="BE87" s="11">
        <f t="shared" si="69"/>
        <v>2</v>
      </c>
      <c r="BF87" s="12">
        <f t="shared" si="70"/>
        <v>8.1999999999999993</v>
      </c>
      <c r="BG87" s="11">
        <f t="shared" si="71"/>
        <v>2</v>
      </c>
      <c r="BH87" s="12">
        <f t="shared" si="72"/>
        <v>7</v>
      </c>
      <c r="BI87" s="24">
        <f t="shared" si="73"/>
        <v>4.5</v>
      </c>
      <c r="BJ87" s="25">
        <f t="shared" si="74"/>
        <v>5</v>
      </c>
      <c r="BK87" s="24">
        <f t="shared" si="75"/>
        <v>1.6923076923076923</v>
      </c>
      <c r="BL87" s="24">
        <f t="shared" si="76"/>
        <v>8.0769230769230766</v>
      </c>
      <c r="BM87" s="25">
        <f t="shared" si="77"/>
        <v>4.8173076923076916</v>
      </c>
      <c r="BP87" s="11">
        <f t="shared" si="78"/>
        <v>4</v>
      </c>
      <c r="BQ87" s="12">
        <f t="shared" si="79"/>
        <v>36</v>
      </c>
      <c r="BR87" s="11">
        <f t="shared" si="80"/>
        <v>10</v>
      </c>
      <c r="BS87" s="12">
        <f t="shared" si="81"/>
        <v>41</v>
      </c>
      <c r="BT87" s="11">
        <f t="shared" si="82"/>
        <v>8</v>
      </c>
      <c r="BU87" s="12">
        <f t="shared" si="83"/>
        <v>28</v>
      </c>
      <c r="BV87" s="11">
        <f t="shared" si="84"/>
        <v>18</v>
      </c>
      <c r="BW87" s="12">
        <f t="shared" si="85"/>
        <v>20</v>
      </c>
      <c r="BX87" s="11">
        <f t="shared" si="86"/>
        <v>22</v>
      </c>
      <c r="BY87" s="11">
        <f t="shared" si="87"/>
        <v>105</v>
      </c>
      <c r="BZ87" s="56"/>
    </row>
    <row r="88" spans="1:78" x14ac:dyDescent="0.25">
      <c r="A88" t="s">
        <v>198</v>
      </c>
      <c r="B88" s="5">
        <v>3</v>
      </c>
      <c r="C88">
        <v>6</v>
      </c>
      <c r="D88" s="6">
        <v>5</v>
      </c>
      <c r="E88">
        <v>2</v>
      </c>
      <c r="F88" s="6">
        <v>7</v>
      </c>
      <c r="G88">
        <v>5</v>
      </c>
      <c r="H88" s="3">
        <v>3</v>
      </c>
      <c r="I88">
        <v>1</v>
      </c>
      <c r="J88" s="6">
        <v>9</v>
      </c>
      <c r="K88">
        <v>1</v>
      </c>
      <c r="L88" s="6">
        <v>9</v>
      </c>
      <c r="M88">
        <v>1</v>
      </c>
      <c r="N88" s="6">
        <v>8</v>
      </c>
      <c r="O88">
        <v>1</v>
      </c>
      <c r="P88" s="3">
        <v>9</v>
      </c>
      <c r="Q88">
        <v>5</v>
      </c>
      <c r="R88" s="6">
        <v>2</v>
      </c>
      <c r="S88">
        <v>1</v>
      </c>
      <c r="T88" s="6">
        <v>8</v>
      </c>
      <c r="U88">
        <v>6</v>
      </c>
      <c r="V88" s="6">
        <v>5</v>
      </c>
      <c r="W88">
        <v>5</v>
      </c>
      <c r="X88" s="3">
        <v>2</v>
      </c>
      <c r="Y88">
        <v>6</v>
      </c>
      <c r="Z88" s="6">
        <v>5</v>
      </c>
      <c r="AA88">
        <v>6</v>
      </c>
      <c r="AB88" s="6">
        <v>6</v>
      </c>
      <c r="AC88">
        <v>1</v>
      </c>
      <c r="AD88" s="6">
        <v>6</v>
      </c>
      <c r="AE88">
        <v>1</v>
      </c>
      <c r="AF88" s="3">
        <v>9</v>
      </c>
      <c r="AG88">
        <v>1</v>
      </c>
      <c r="AH88" s="6">
        <v>9</v>
      </c>
      <c r="AI88">
        <v>1</v>
      </c>
      <c r="AJ88" s="6">
        <v>9</v>
      </c>
      <c r="AK88">
        <v>1</v>
      </c>
      <c r="AL88" s="6">
        <v>9</v>
      </c>
      <c r="AM88">
        <v>6</v>
      </c>
      <c r="AN88" s="6">
        <v>6</v>
      </c>
      <c r="AO88">
        <v>1</v>
      </c>
      <c r="AP88" s="3">
        <v>9</v>
      </c>
      <c r="AQ88">
        <v>11</v>
      </c>
      <c r="AR88">
        <v>3</v>
      </c>
      <c r="AS88">
        <v>2</v>
      </c>
      <c r="AT88">
        <v>24</v>
      </c>
      <c r="AU88" s="6">
        <v>3</v>
      </c>
      <c r="AV88">
        <v>131</v>
      </c>
      <c r="AW88" s="3">
        <v>677</v>
      </c>
      <c r="AY88">
        <f t="shared" si="64"/>
        <v>6</v>
      </c>
      <c r="AZ88">
        <f t="shared" si="65"/>
        <v>2</v>
      </c>
      <c r="BA88" s="6">
        <f t="shared" si="66"/>
        <v>5</v>
      </c>
      <c r="BC88" s="11">
        <f t="shared" si="67"/>
        <v>1</v>
      </c>
      <c r="BD88" s="12">
        <f t="shared" si="68"/>
        <v>8.75</v>
      </c>
      <c r="BE88" s="11">
        <f t="shared" si="69"/>
        <v>2</v>
      </c>
      <c r="BF88" s="12">
        <f t="shared" si="70"/>
        <v>8.4</v>
      </c>
      <c r="BG88" s="11">
        <f t="shared" si="71"/>
        <v>3.5</v>
      </c>
      <c r="BH88" s="12">
        <f t="shared" si="72"/>
        <v>6.5</v>
      </c>
      <c r="BI88" s="24">
        <f t="shared" si="73"/>
        <v>4.25</v>
      </c>
      <c r="BJ88" s="25">
        <f t="shared" si="74"/>
        <v>4.25</v>
      </c>
      <c r="BK88" s="24">
        <f t="shared" si="75"/>
        <v>2.1538461538461537</v>
      </c>
      <c r="BL88" s="24">
        <f t="shared" si="76"/>
        <v>7.9230769230769234</v>
      </c>
      <c r="BM88" s="25">
        <f t="shared" si="77"/>
        <v>4.6442307692307692</v>
      </c>
      <c r="BP88" s="11">
        <f t="shared" si="78"/>
        <v>4</v>
      </c>
      <c r="BQ88" s="12">
        <f t="shared" si="79"/>
        <v>35</v>
      </c>
      <c r="BR88" s="11">
        <f t="shared" si="80"/>
        <v>10</v>
      </c>
      <c r="BS88" s="12">
        <f t="shared" si="81"/>
        <v>42</v>
      </c>
      <c r="BT88" s="11">
        <f t="shared" si="82"/>
        <v>14</v>
      </c>
      <c r="BU88" s="12">
        <f t="shared" si="83"/>
        <v>26</v>
      </c>
      <c r="BV88" s="11">
        <f t="shared" si="84"/>
        <v>17</v>
      </c>
      <c r="BW88" s="12">
        <f t="shared" si="85"/>
        <v>17</v>
      </c>
      <c r="BX88" s="11">
        <f t="shared" si="86"/>
        <v>28</v>
      </c>
      <c r="BY88" s="11">
        <f t="shared" si="87"/>
        <v>103</v>
      </c>
      <c r="BZ88" s="56"/>
    </row>
    <row r="89" spans="1:78" x14ac:dyDescent="0.25">
      <c r="A89" t="s">
        <v>204</v>
      </c>
      <c r="B89" s="5">
        <v>3</v>
      </c>
      <c r="C89">
        <v>5</v>
      </c>
      <c r="D89" s="6">
        <v>4</v>
      </c>
      <c r="E89">
        <v>2</v>
      </c>
      <c r="F89" s="6">
        <v>6</v>
      </c>
      <c r="G89">
        <v>5</v>
      </c>
      <c r="H89" s="3">
        <v>3</v>
      </c>
      <c r="I89">
        <v>1</v>
      </c>
      <c r="J89" s="6">
        <v>9</v>
      </c>
      <c r="K89">
        <v>1</v>
      </c>
      <c r="L89" s="6">
        <v>9</v>
      </c>
      <c r="M89">
        <v>1</v>
      </c>
      <c r="N89" s="6">
        <v>9</v>
      </c>
      <c r="O89">
        <v>1</v>
      </c>
      <c r="P89" s="3">
        <v>9</v>
      </c>
      <c r="Q89">
        <v>5</v>
      </c>
      <c r="R89" s="6">
        <v>1</v>
      </c>
      <c r="S89">
        <v>1</v>
      </c>
      <c r="T89" s="6">
        <v>9</v>
      </c>
      <c r="U89">
        <v>1</v>
      </c>
      <c r="V89" s="6">
        <v>9</v>
      </c>
      <c r="W89">
        <v>1</v>
      </c>
      <c r="X89" s="3">
        <v>9</v>
      </c>
      <c r="Y89">
        <v>1</v>
      </c>
      <c r="Z89" s="6">
        <v>9</v>
      </c>
      <c r="AA89">
        <v>1</v>
      </c>
      <c r="AB89" s="6">
        <v>9</v>
      </c>
      <c r="AC89">
        <v>1</v>
      </c>
      <c r="AD89" s="6">
        <v>9</v>
      </c>
      <c r="AE89">
        <v>1</v>
      </c>
      <c r="AF89" s="3">
        <v>9</v>
      </c>
      <c r="AG89">
        <v>1</v>
      </c>
      <c r="AH89" s="6">
        <v>9</v>
      </c>
      <c r="AI89">
        <v>1</v>
      </c>
      <c r="AJ89" s="6">
        <v>9</v>
      </c>
      <c r="AK89">
        <v>1</v>
      </c>
      <c r="AL89" s="6">
        <v>9</v>
      </c>
      <c r="AM89">
        <v>1</v>
      </c>
      <c r="AN89" s="6">
        <v>9</v>
      </c>
      <c r="AO89">
        <v>1</v>
      </c>
      <c r="AP89" s="3">
        <v>9</v>
      </c>
      <c r="AQ89">
        <v>11</v>
      </c>
      <c r="AR89">
        <v>5</v>
      </c>
      <c r="AS89">
        <v>2</v>
      </c>
      <c r="AT89">
        <v>49</v>
      </c>
      <c r="AU89" s="6">
        <v>2</v>
      </c>
      <c r="AV89">
        <v>34</v>
      </c>
      <c r="AW89" s="3">
        <v>186</v>
      </c>
      <c r="AY89">
        <f t="shared" si="64"/>
        <v>5</v>
      </c>
      <c r="AZ89">
        <f t="shared" si="65"/>
        <v>2</v>
      </c>
      <c r="BA89" s="6">
        <f t="shared" si="66"/>
        <v>5</v>
      </c>
      <c r="BC89" s="11">
        <f t="shared" si="67"/>
        <v>1</v>
      </c>
      <c r="BD89" s="12">
        <f t="shared" si="68"/>
        <v>9</v>
      </c>
      <c r="BE89" s="11">
        <f t="shared" si="69"/>
        <v>1</v>
      </c>
      <c r="BF89" s="12">
        <f t="shared" si="70"/>
        <v>9</v>
      </c>
      <c r="BG89" s="11">
        <f t="shared" si="71"/>
        <v>1</v>
      </c>
      <c r="BH89" s="12">
        <f t="shared" si="72"/>
        <v>9</v>
      </c>
      <c r="BI89" s="24">
        <f t="shared" si="73"/>
        <v>2</v>
      </c>
      <c r="BJ89" s="25">
        <f t="shared" si="74"/>
        <v>7</v>
      </c>
      <c r="BK89" s="24">
        <f t="shared" si="75"/>
        <v>1</v>
      </c>
      <c r="BL89" s="24">
        <f t="shared" si="76"/>
        <v>9</v>
      </c>
      <c r="BM89" s="25">
        <f t="shared" si="77"/>
        <v>4.75</v>
      </c>
      <c r="BP89" s="11">
        <f t="shared" si="78"/>
        <v>4</v>
      </c>
      <c r="BQ89" s="12">
        <f t="shared" si="79"/>
        <v>36</v>
      </c>
      <c r="BR89" s="11">
        <f t="shared" si="80"/>
        <v>5</v>
      </c>
      <c r="BS89" s="12">
        <f t="shared" si="81"/>
        <v>45</v>
      </c>
      <c r="BT89" s="11">
        <f t="shared" si="82"/>
        <v>4</v>
      </c>
      <c r="BU89" s="12">
        <f t="shared" si="83"/>
        <v>36</v>
      </c>
      <c r="BV89" s="11">
        <f t="shared" si="84"/>
        <v>8</v>
      </c>
      <c r="BW89" s="12">
        <f t="shared" si="85"/>
        <v>28</v>
      </c>
      <c r="BX89" s="11">
        <f t="shared" si="86"/>
        <v>13</v>
      </c>
      <c r="BY89" s="11">
        <f t="shared" si="87"/>
        <v>117</v>
      </c>
      <c r="BZ89" s="56"/>
    </row>
    <row r="90" spans="1:78" x14ac:dyDescent="0.25">
      <c r="A90" t="s">
        <v>205</v>
      </c>
      <c r="B90" s="5">
        <v>3</v>
      </c>
      <c r="C90">
        <v>3</v>
      </c>
      <c r="D90" s="6">
        <v>5</v>
      </c>
      <c r="E90">
        <v>2</v>
      </c>
      <c r="F90" s="6">
        <v>5</v>
      </c>
      <c r="G90">
        <v>5</v>
      </c>
      <c r="H90" s="3">
        <v>3</v>
      </c>
      <c r="I90">
        <v>1</v>
      </c>
      <c r="J90" s="6">
        <v>9</v>
      </c>
      <c r="K90">
        <v>5</v>
      </c>
      <c r="L90" s="6">
        <v>1</v>
      </c>
      <c r="M90">
        <v>1</v>
      </c>
      <c r="N90" s="6">
        <v>9</v>
      </c>
      <c r="O90">
        <v>1</v>
      </c>
      <c r="P90" s="3">
        <v>9</v>
      </c>
      <c r="Q90">
        <v>6</v>
      </c>
      <c r="R90" s="6">
        <v>5</v>
      </c>
      <c r="S90">
        <v>1</v>
      </c>
      <c r="T90" s="6">
        <v>9</v>
      </c>
      <c r="U90">
        <v>5</v>
      </c>
      <c r="V90" s="6">
        <v>1</v>
      </c>
      <c r="W90">
        <v>1</v>
      </c>
      <c r="X90" s="3">
        <v>9</v>
      </c>
      <c r="Y90">
        <v>5</v>
      </c>
      <c r="Z90" s="6">
        <v>1</v>
      </c>
      <c r="AA90">
        <v>1</v>
      </c>
      <c r="AB90" s="6">
        <v>9</v>
      </c>
      <c r="AC90">
        <v>5</v>
      </c>
      <c r="AD90" s="6">
        <v>1</v>
      </c>
      <c r="AE90">
        <v>1</v>
      </c>
      <c r="AF90" s="3">
        <v>9</v>
      </c>
      <c r="AG90">
        <v>1</v>
      </c>
      <c r="AH90" s="6">
        <v>9</v>
      </c>
      <c r="AI90">
        <v>1</v>
      </c>
      <c r="AJ90" s="6">
        <v>9</v>
      </c>
      <c r="AK90">
        <v>1</v>
      </c>
      <c r="AL90" s="6">
        <v>9</v>
      </c>
      <c r="AM90">
        <v>6</v>
      </c>
      <c r="AN90" s="6">
        <v>5</v>
      </c>
      <c r="AO90">
        <v>1</v>
      </c>
      <c r="AP90" s="3">
        <v>9</v>
      </c>
      <c r="AQ90">
        <v>11</v>
      </c>
      <c r="AR90">
        <v>3</v>
      </c>
      <c r="AS90">
        <v>1</v>
      </c>
      <c r="AT90">
        <v>30</v>
      </c>
      <c r="AU90" s="6">
        <v>2</v>
      </c>
      <c r="AV90">
        <v>155</v>
      </c>
      <c r="AW90" s="3">
        <v>289</v>
      </c>
      <c r="AY90">
        <f t="shared" si="64"/>
        <v>3</v>
      </c>
      <c r="AZ90">
        <f t="shared" si="65"/>
        <v>2</v>
      </c>
      <c r="BA90" s="6">
        <f t="shared" si="66"/>
        <v>5</v>
      </c>
      <c r="BC90" s="11">
        <f t="shared" si="67"/>
        <v>2</v>
      </c>
      <c r="BD90" s="12">
        <f t="shared" si="68"/>
        <v>7</v>
      </c>
      <c r="BE90" s="11">
        <f t="shared" si="69"/>
        <v>2</v>
      </c>
      <c r="BF90" s="12">
        <f t="shared" si="70"/>
        <v>8.1999999999999993</v>
      </c>
      <c r="BG90" s="11">
        <f t="shared" si="71"/>
        <v>3</v>
      </c>
      <c r="BH90" s="12">
        <f t="shared" si="72"/>
        <v>5</v>
      </c>
      <c r="BI90" s="24">
        <f t="shared" si="73"/>
        <v>3.25</v>
      </c>
      <c r="BJ90" s="25">
        <f t="shared" si="74"/>
        <v>6</v>
      </c>
      <c r="BK90" s="24">
        <f t="shared" si="75"/>
        <v>2.3076923076923075</v>
      </c>
      <c r="BL90" s="24">
        <f t="shared" si="76"/>
        <v>6.8461538461538458</v>
      </c>
      <c r="BM90" s="25">
        <f t="shared" si="77"/>
        <v>4.6009615384615383</v>
      </c>
      <c r="BP90" s="11">
        <f t="shared" si="78"/>
        <v>8</v>
      </c>
      <c r="BQ90" s="12">
        <f t="shared" si="79"/>
        <v>28</v>
      </c>
      <c r="BR90" s="11">
        <f t="shared" si="80"/>
        <v>10</v>
      </c>
      <c r="BS90" s="12">
        <f t="shared" si="81"/>
        <v>41</v>
      </c>
      <c r="BT90" s="11">
        <f t="shared" si="82"/>
        <v>12</v>
      </c>
      <c r="BU90" s="12">
        <f t="shared" si="83"/>
        <v>20</v>
      </c>
      <c r="BV90" s="11">
        <f t="shared" si="84"/>
        <v>13</v>
      </c>
      <c r="BW90" s="12">
        <f t="shared" si="85"/>
        <v>24</v>
      </c>
      <c r="BX90" s="11">
        <f t="shared" si="86"/>
        <v>30</v>
      </c>
      <c r="BY90" s="11">
        <f t="shared" si="87"/>
        <v>89</v>
      </c>
      <c r="BZ90" s="56"/>
    </row>
    <row r="91" spans="1:78" x14ac:dyDescent="0.25">
      <c r="A91" t="s">
        <v>206</v>
      </c>
      <c r="B91" s="5">
        <v>3</v>
      </c>
      <c r="C91">
        <v>4</v>
      </c>
      <c r="D91" s="6">
        <v>4</v>
      </c>
      <c r="E91">
        <v>3</v>
      </c>
      <c r="F91" s="6">
        <v>4</v>
      </c>
      <c r="G91">
        <v>4</v>
      </c>
      <c r="H91" s="3">
        <v>3</v>
      </c>
      <c r="I91">
        <v>1</v>
      </c>
      <c r="J91" s="6">
        <v>9</v>
      </c>
      <c r="K91">
        <v>5</v>
      </c>
      <c r="L91" s="6">
        <v>1</v>
      </c>
      <c r="M91">
        <v>1</v>
      </c>
      <c r="N91" s="6">
        <v>9</v>
      </c>
      <c r="O91">
        <v>1</v>
      </c>
      <c r="P91" s="3">
        <v>9</v>
      </c>
      <c r="Q91">
        <v>5</v>
      </c>
      <c r="R91" s="6">
        <v>1</v>
      </c>
      <c r="S91">
        <v>1</v>
      </c>
      <c r="T91" s="6">
        <v>2</v>
      </c>
      <c r="U91">
        <v>5</v>
      </c>
      <c r="V91" s="6">
        <v>1</v>
      </c>
      <c r="W91">
        <v>5</v>
      </c>
      <c r="X91" s="3">
        <v>2</v>
      </c>
      <c r="Y91">
        <v>1</v>
      </c>
      <c r="Z91" s="6">
        <v>9</v>
      </c>
      <c r="AA91">
        <v>5</v>
      </c>
      <c r="AB91" s="6">
        <v>1</v>
      </c>
      <c r="AC91">
        <v>3</v>
      </c>
      <c r="AD91" s="6">
        <v>4</v>
      </c>
      <c r="AE91">
        <v>1</v>
      </c>
      <c r="AF91" s="3">
        <v>9</v>
      </c>
      <c r="AG91">
        <v>1</v>
      </c>
      <c r="AH91" s="6">
        <v>9</v>
      </c>
      <c r="AI91">
        <v>1</v>
      </c>
      <c r="AJ91" s="6">
        <v>9</v>
      </c>
      <c r="AK91">
        <v>1</v>
      </c>
      <c r="AL91" s="6">
        <v>1</v>
      </c>
      <c r="AM91">
        <v>1</v>
      </c>
      <c r="AN91" s="6">
        <v>1</v>
      </c>
      <c r="AO91">
        <v>1</v>
      </c>
      <c r="AP91" s="3">
        <v>8</v>
      </c>
      <c r="AQ91">
        <v>11</v>
      </c>
      <c r="AR91">
        <v>4</v>
      </c>
      <c r="AS91">
        <v>5</v>
      </c>
      <c r="AT91">
        <v>49</v>
      </c>
      <c r="AU91" s="6">
        <v>1</v>
      </c>
      <c r="AV91">
        <v>123</v>
      </c>
      <c r="AW91" s="3">
        <v>881</v>
      </c>
      <c r="AY91">
        <f t="shared" si="64"/>
        <v>4</v>
      </c>
      <c r="AZ91">
        <f t="shared" si="65"/>
        <v>3</v>
      </c>
      <c r="BA91" s="6">
        <f t="shared" si="66"/>
        <v>4</v>
      </c>
      <c r="BC91" s="11">
        <f t="shared" si="67"/>
        <v>2</v>
      </c>
      <c r="BD91" s="12">
        <f t="shared" si="68"/>
        <v>7</v>
      </c>
      <c r="BE91" s="11">
        <f t="shared" si="69"/>
        <v>1</v>
      </c>
      <c r="BF91" s="12">
        <f t="shared" si="70"/>
        <v>5.6</v>
      </c>
      <c r="BG91" s="11">
        <f t="shared" si="71"/>
        <v>2.5</v>
      </c>
      <c r="BH91" s="12">
        <f t="shared" si="72"/>
        <v>5.75</v>
      </c>
      <c r="BI91" s="24">
        <f t="shared" si="73"/>
        <v>4</v>
      </c>
      <c r="BJ91" s="25">
        <f t="shared" si="74"/>
        <v>1.5</v>
      </c>
      <c r="BK91" s="24">
        <f t="shared" si="75"/>
        <v>1.7692307692307692</v>
      </c>
      <c r="BL91" s="24">
        <f t="shared" si="76"/>
        <v>6.0769230769230766</v>
      </c>
      <c r="BM91" s="25">
        <f t="shared" si="77"/>
        <v>3.3365384615384617</v>
      </c>
      <c r="BP91" s="11">
        <f t="shared" si="78"/>
        <v>8</v>
      </c>
      <c r="BQ91" s="12">
        <f t="shared" si="79"/>
        <v>28</v>
      </c>
      <c r="BR91" s="11">
        <f t="shared" si="80"/>
        <v>5</v>
      </c>
      <c r="BS91" s="12">
        <f t="shared" si="81"/>
        <v>28</v>
      </c>
      <c r="BT91" s="11">
        <f t="shared" si="82"/>
        <v>10</v>
      </c>
      <c r="BU91" s="12">
        <f t="shared" si="83"/>
        <v>23</v>
      </c>
      <c r="BV91" s="11">
        <f t="shared" si="84"/>
        <v>16</v>
      </c>
      <c r="BW91" s="12">
        <f t="shared" si="85"/>
        <v>6</v>
      </c>
      <c r="BX91" s="11">
        <f t="shared" si="86"/>
        <v>23</v>
      </c>
      <c r="BY91" s="11">
        <f t="shared" si="87"/>
        <v>79</v>
      </c>
      <c r="BZ91" s="56"/>
    </row>
    <row r="92" spans="1:78" x14ac:dyDescent="0.25">
      <c r="A92" t="s">
        <v>207</v>
      </c>
      <c r="B92" s="5">
        <v>3</v>
      </c>
      <c r="C92">
        <v>2</v>
      </c>
      <c r="D92" s="6">
        <v>4</v>
      </c>
      <c r="E92">
        <v>4</v>
      </c>
      <c r="F92" s="6">
        <v>3</v>
      </c>
      <c r="G92">
        <v>4</v>
      </c>
      <c r="H92" s="3">
        <v>2</v>
      </c>
      <c r="I92">
        <v>2</v>
      </c>
      <c r="J92" s="6">
        <v>7</v>
      </c>
      <c r="K92">
        <v>5</v>
      </c>
      <c r="L92" s="6">
        <v>2</v>
      </c>
      <c r="M92">
        <v>5</v>
      </c>
      <c r="N92" s="6">
        <v>4</v>
      </c>
      <c r="O92">
        <v>2</v>
      </c>
      <c r="P92" s="3">
        <v>8</v>
      </c>
      <c r="Q92">
        <v>4</v>
      </c>
      <c r="R92" s="6">
        <v>2</v>
      </c>
      <c r="S92">
        <v>2</v>
      </c>
      <c r="T92" s="6">
        <v>7</v>
      </c>
      <c r="U92">
        <v>2</v>
      </c>
      <c r="V92" s="6">
        <v>5</v>
      </c>
      <c r="W92">
        <v>2</v>
      </c>
      <c r="X92" s="3">
        <v>7</v>
      </c>
      <c r="Y92">
        <v>2</v>
      </c>
      <c r="Z92" s="6">
        <v>8</v>
      </c>
      <c r="AA92">
        <v>4</v>
      </c>
      <c r="AB92" s="6">
        <v>4</v>
      </c>
      <c r="AC92">
        <v>2</v>
      </c>
      <c r="AD92" s="6">
        <v>8</v>
      </c>
      <c r="AE92">
        <v>2</v>
      </c>
      <c r="AF92" s="3">
        <v>7</v>
      </c>
      <c r="AG92">
        <v>2</v>
      </c>
      <c r="AH92" s="6">
        <v>8</v>
      </c>
      <c r="AI92">
        <v>2</v>
      </c>
      <c r="AJ92" s="6">
        <v>9</v>
      </c>
      <c r="AK92">
        <v>6</v>
      </c>
      <c r="AL92" s="6">
        <v>6</v>
      </c>
      <c r="AM92">
        <v>2</v>
      </c>
      <c r="AN92" s="6">
        <v>7</v>
      </c>
      <c r="AO92">
        <v>2</v>
      </c>
      <c r="AP92" s="3">
        <v>6</v>
      </c>
      <c r="AQ92">
        <v>11</v>
      </c>
      <c r="AR92">
        <v>4</v>
      </c>
      <c r="AS92">
        <v>3</v>
      </c>
      <c r="AT92">
        <v>24</v>
      </c>
      <c r="AU92" s="6">
        <v>2</v>
      </c>
      <c r="AV92">
        <v>47</v>
      </c>
      <c r="AW92" s="3">
        <v>177</v>
      </c>
      <c r="AY92">
        <f t="shared" si="64"/>
        <v>2</v>
      </c>
      <c r="AZ92">
        <f t="shared" si="65"/>
        <v>4</v>
      </c>
      <c r="BA92" s="6">
        <f t="shared" si="66"/>
        <v>4</v>
      </c>
      <c r="BC92" s="11">
        <f t="shared" si="67"/>
        <v>3.5</v>
      </c>
      <c r="BD92" s="12">
        <f t="shared" si="68"/>
        <v>5.25</v>
      </c>
      <c r="BE92" s="11">
        <f t="shared" si="69"/>
        <v>2.8</v>
      </c>
      <c r="BF92" s="12">
        <f t="shared" si="70"/>
        <v>7.2</v>
      </c>
      <c r="BG92" s="11">
        <f t="shared" si="71"/>
        <v>2.5</v>
      </c>
      <c r="BH92" s="12">
        <f t="shared" si="72"/>
        <v>6.75</v>
      </c>
      <c r="BI92" s="24">
        <f t="shared" si="73"/>
        <v>2.5</v>
      </c>
      <c r="BJ92" s="25">
        <f t="shared" si="74"/>
        <v>5.25</v>
      </c>
      <c r="BK92" s="24">
        <f t="shared" si="75"/>
        <v>2.9230769230769229</v>
      </c>
      <c r="BL92" s="24">
        <f t="shared" si="76"/>
        <v>6.4615384615384617</v>
      </c>
      <c r="BM92" s="65">
        <f t="shared" si="77"/>
        <v>4.2836538461538467</v>
      </c>
      <c r="BP92" s="11">
        <f t="shared" si="78"/>
        <v>14</v>
      </c>
      <c r="BQ92" s="12">
        <f t="shared" si="79"/>
        <v>21</v>
      </c>
      <c r="BR92" s="11">
        <f t="shared" si="80"/>
        <v>14</v>
      </c>
      <c r="BS92" s="12">
        <f t="shared" si="81"/>
        <v>36</v>
      </c>
      <c r="BT92" s="11">
        <f t="shared" si="82"/>
        <v>10</v>
      </c>
      <c r="BU92" s="12">
        <f t="shared" si="83"/>
        <v>27</v>
      </c>
      <c r="BV92" s="11">
        <f t="shared" si="84"/>
        <v>10</v>
      </c>
      <c r="BW92" s="12">
        <f t="shared" si="85"/>
        <v>21</v>
      </c>
      <c r="BX92" s="11">
        <f t="shared" si="86"/>
        <v>38</v>
      </c>
      <c r="BY92" s="11">
        <f t="shared" si="87"/>
        <v>84</v>
      </c>
      <c r="BZ92" s="56"/>
    </row>
    <row r="93" spans="1:78" x14ac:dyDescent="0.25">
      <c r="A93" t="s">
        <v>208</v>
      </c>
      <c r="B93" s="5">
        <v>3</v>
      </c>
      <c r="C93">
        <v>5</v>
      </c>
      <c r="D93" s="6">
        <v>3</v>
      </c>
      <c r="E93">
        <v>5</v>
      </c>
      <c r="F93" s="6">
        <v>3</v>
      </c>
      <c r="G93">
        <v>5</v>
      </c>
      <c r="H93" s="3">
        <v>2</v>
      </c>
      <c r="I93">
        <v>2</v>
      </c>
      <c r="J93" s="6">
        <v>9</v>
      </c>
      <c r="K93">
        <v>1</v>
      </c>
      <c r="L93" s="6">
        <v>8</v>
      </c>
      <c r="M93">
        <v>1</v>
      </c>
      <c r="N93" s="6">
        <v>6</v>
      </c>
      <c r="O93">
        <v>5</v>
      </c>
      <c r="P93" s="3">
        <v>1</v>
      </c>
      <c r="Q93">
        <v>1</v>
      </c>
      <c r="R93" s="6">
        <v>9</v>
      </c>
      <c r="S93">
        <v>5</v>
      </c>
      <c r="T93" s="6">
        <v>5</v>
      </c>
      <c r="U93">
        <v>5</v>
      </c>
      <c r="V93" s="6">
        <v>3</v>
      </c>
      <c r="W93">
        <v>4</v>
      </c>
      <c r="X93" s="3">
        <v>1</v>
      </c>
      <c r="Y93">
        <v>1</v>
      </c>
      <c r="Z93" s="6">
        <v>7</v>
      </c>
      <c r="AA93">
        <v>1</v>
      </c>
      <c r="AB93" s="6">
        <v>1</v>
      </c>
      <c r="AC93">
        <v>5</v>
      </c>
      <c r="AD93" s="6">
        <v>2</v>
      </c>
      <c r="AE93">
        <v>5</v>
      </c>
      <c r="AF93" s="3">
        <v>3</v>
      </c>
      <c r="AG93">
        <v>2</v>
      </c>
      <c r="AH93" s="6">
        <v>3</v>
      </c>
      <c r="AI93">
        <v>1</v>
      </c>
      <c r="AJ93" s="6">
        <v>6</v>
      </c>
      <c r="AK93">
        <v>5</v>
      </c>
      <c r="AL93" s="6">
        <v>1</v>
      </c>
      <c r="AM93">
        <v>5</v>
      </c>
      <c r="AN93" s="6">
        <v>2</v>
      </c>
      <c r="AO93">
        <v>1</v>
      </c>
      <c r="AP93" s="3">
        <v>2</v>
      </c>
      <c r="AQ93">
        <v>11</v>
      </c>
      <c r="AR93">
        <v>3</v>
      </c>
      <c r="AS93">
        <v>2</v>
      </c>
      <c r="AT93">
        <v>38</v>
      </c>
      <c r="AU93" s="6">
        <v>1</v>
      </c>
      <c r="AV93">
        <v>48</v>
      </c>
      <c r="AW93" s="3">
        <v>336</v>
      </c>
      <c r="AY93">
        <f t="shared" si="64"/>
        <v>5</v>
      </c>
      <c r="AZ93">
        <f t="shared" si="65"/>
        <v>5</v>
      </c>
      <c r="BA93" s="6">
        <f t="shared" si="66"/>
        <v>5</v>
      </c>
      <c r="BC93" s="11">
        <f t="shared" si="67"/>
        <v>2.25</v>
      </c>
      <c r="BD93" s="12">
        <f t="shared" si="68"/>
        <v>6</v>
      </c>
      <c r="BE93" s="11">
        <f t="shared" si="69"/>
        <v>2.8</v>
      </c>
      <c r="BF93" s="12">
        <f t="shared" si="70"/>
        <v>2.8</v>
      </c>
      <c r="BG93" s="11">
        <f t="shared" si="71"/>
        <v>3</v>
      </c>
      <c r="BH93" s="12">
        <f t="shared" si="72"/>
        <v>3.25</v>
      </c>
      <c r="BI93" s="24">
        <f t="shared" si="73"/>
        <v>3.75</v>
      </c>
      <c r="BJ93" s="25">
        <f t="shared" si="74"/>
        <v>4.5</v>
      </c>
      <c r="BK93" s="24">
        <f t="shared" si="75"/>
        <v>2.6923076923076925</v>
      </c>
      <c r="BL93" s="24">
        <f t="shared" si="76"/>
        <v>3.9230769230769229</v>
      </c>
      <c r="BM93" s="25">
        <f t="shared" si="77"/>
        <v>3.7163461538461542</v>
      </c>
      <c r="BP93" s="11">
        <f t="shared" si="78"/>
        <v>9</v>
      </c>
      <c r="BQ93" s="12">
        <f t="shared" si="79"/>
        <v>24</v>
      </c>
      <c r="BR93" s="11">
        <f t="shared" si="80"/>
        <v>14</v>
      </c>
      <c r="BS93" s="12">
        <f t="shared" si="81"/>
        <v>14</v>
      </c>
      <c r="BT93" s="11">
        <f t="shared" si="82"/>
        <v>12</v>
      </c>
      <c r="BU93" s="12">
        <f t="shared" si="83"/>
        <v>13</v>
      </c>
      <c r="BV93" s="11">
        <f t="shared" si="84"/>
        <v>15</v>
      </c>
      <c r="BW93" s="12">
        <f t="shared" si="85"/>
        <v>18</v>
      </c>
      <c r="BX93" s="11">
        <f t="shared" si="86"/>
        <v>35</v>
      </c>
      <c r="BY93" s="11">
        <f t="shared" si="87"/>
        <v>51</v>
      </c>
      <c r="BZ93" s="56"/>
    </row>
    <row r="94" spans="1:78" x14ac:dyDescent="0.25">
      <c r="A94" t="s">
        <v>224</v>
      </c>
      <c r="B94" s="5">
        <v>3</v>
      </c>
      <c r="C94">
        <v>3</v>
      </c>
      <c r="D94" s="6">
        <v>5</v>
      </c>
      <c r="E94">
        <v>4</v>
      </c>
      <c r="F94" s="6">
        <v>4</v>
      </c>
      <c r="G94">
        <v>5</v>
      </c>
      <c r="H94" s="3">
        <v>3</v>
      </c>
      <c r="I94">
        <v>1</v>
      </c>
      <c r="J94" s="6">
        <v>9</v>
      </c>
      <c r="K94">
        <v>1</v>
      </c>
      <c r="L94" s="6">
        <v>9</v>
      </c>
      <c r="M94">
        <v>1</v>
      </c>
      <c r="N94" s="6">
        <v>9</v>
      </c>
      <c r="O94">
        <v>1</v>
      </c>
      <c r="P94" s="3">
        <v>9</v>
      </c>
      <c r="Q94">
        <v>5</v>
      </c>
      <c r="R94" s="6">
        <v>1</v>
      </c>
      <c r="S94">
        <v>5</v>
      </c>
      <c r="T94" s="6">
        <v>1</v>
      </c>
      <c r="U94">
        <v>5</v>
      </c>
      <c r="V94" s="6">
        <v>1</v>
      </c>
      <c r="W94">
        <v>5</v>
      </c>
      <c r="X94" s="3">
        <v>1</v>
      </c>
      <c r="Y94">
        <v>1</v>
      </c>
      <c r="Z94" s="6">
        <v>9</v>
      </c>
      <c r="AA94">
        <v>1</v>
      </c>
      <c r="AB94" s="6">
        <v>9</v>
      </c>
      <c r="AC94">
        <v>5</v>
      </c>
      <c r="AD94" s="6">
        <v>1</v>
      </c>
      <c r="AE94">
        <v>1</v>
      </c>
      <c r="AF94" s="3">
        <v>9</v>
      </c>
      <c r="AG94">
        <v>1</v>
      </c>
      <c r="AH94" s="6">
        <v>9</v>
      </c>
      <c r="AI94">
        <v>1</v>
      </c>
      <c r="AJ94" s="6">
        <v>9</v>
      </c>
      <c r="AK94">
        <v>1</v>
      </c>
      <c r="AL94" s="6">
        <v>9</v>
      </c>
      <c r="AM94">
        <v>1</v>
      </c>
      <c r="AN94" s="6">
        <v>9</v>
      </c>
      <c r="AO94">
        <v>1</v>
      </c>
      <c r="AP94" s="3">
        <v>9</v>
      </c>
      <c r="AQ94">
        <v>11</v>
      </c>
      <c r="AR94">
        <v>3</v>
      </c>
      <c r="AS94">
        <v>1</v>
      </c>
      <c r="AT94">
        <v>22</v>
      </c>
      <c r="AU94" s="6">
        <v>2</v>
      </c>
      <c r="AV94">
        <v>59</v>
      </c>
      <c r="AW94" s="3">
        <v>97</v>
      </c>
      <c r="AY94">
        <f t="shared" si="64"/>
        <v>3</v>
      </c>
      <c r="AZ94">
        <f t="shared" si="65"/>
        <v>4</v>
      </c>
      <c r="BA94" s="6">
        <f t="shared" si="66"/>
        <v>5</v>
      </c>
      <c r="BC94" s="11">
        <f t="shared" si="67"/>
        <v>1</v>
      </c>
      <c r="BD94" s="12">
        <f t="shared" si="68"/>
        <v>9</v>
      </c>
      <c r="BE94" s="11">
        <f t="shared" si="69"/>
        <v>1</v>
      </c>
      <c r="BF94" s="12">
        <f t="shared" si="70"/>
        <v>9</v>
      </c>
      <c r="BG94" s="11">
        <f t="shared" si="71"/>
        <v>2</v>
      </c>
      <c r="BH94" s="12">
        <f t="shared" si="72"/>
        <v>7</v>
      </c>
      <c r="BI94" s="24">
        <f t="shared" si="73"/>
        <v>5</v>
      </c>
      <c r="BJ94" s="25">
        <f t="shared" si="74"/>
        <v>1</v>
      </c>
      <c r="BK94" s="24">
        <f t="shared" si="75"/>
        <v>1.3076923076923077</v>
      </c>
      <c r="BL94" s="24">
        <f t="shared" si="76"/>
        <v>8.384615384615385</v>
      </c>
      <c r="BM94" s="25">
        <f t="shared" si="77"/>
        <v>3.9230769230769234</v>
      </c>
      <c r="BP94" s="11">
        <f t="shared" si="78"/>
        <v>4</v>
      </c>
      <c r="BQ94" s="12">
        <f t="shared" si="79"/>
        <v>36</v>
      </c>
      <c r="BR94" s="11">
        <f t="shared" si="80"/>
        <v>5</v>
      </c>
      <c r="BS94" s="12">
        <f t="shared" si="81"/>
        <v>45</v>
      </c>
      <c r="BT94" s="11">
        <f t="shared" si="82"/>
        <v>8</v>
      </c>
      <c r="BU94" s="12">
        <f t="shared" si="83"/>
        <v>28</v>
      </c>
      <c r="BV94" s="11">
        <f t="shared" si="84"/>
        <v>20</v>
      </c>
      <c r="BW94" s="12">
        <f t="shared" si="85"/>
        <v>4</v>
      </c>
      <c r="BX94" s="11">
        <f t="shared" si="86"/>
        <v>17</v>
      </c>
      <c r="BY94" s="11">
        <f t="shared" si="87"/>
        <v>109</v>
      </c>
      <c r="BZ94" s="56"/>
    </row>
    <row r="95" spans="1:78" x14ac:dyDescent="0.25">
      <c r="A95" t="s">
        <v>225</v>
      </c>
      <c r="B95" s="5">
        <v>3</v>
      </c>
      <c r="C95">
        <v>4</v>
      </c>
      <c r="D95" s="6">
        <v>5</v>
      </c>
      <c r="E95">
        <v>3</v>
      </c>
      <c r="F95" s="6">
        <v>5</v>
      </c>
      <c r="G95">
        <v>5</v>
      </c>
      <c r="H95" s="3">
        <v>3</v>
      </c>
      <c r="I95">
        <v>1</v>
      </c>
      <c r="J95" s="6">
        <v>9</v>
      </c>
      <c r="K95">
        <v>1</v>
      </c>
      <c r="L95" s="6">
        <v>9</v>
      </c>
      <c r="M95">
        <v>1</v>
      </c>
      <c r="N95" s="6">
        <v>9</v>
      </c>
      <c r="O95">
        <v>1</v>
      </c>
      <c r="P95" s="3">
        <v>9</v>
      </c>
      <c r="Q95">
        <v>1</v>
      </c>
      <c r="R95" s="6">
        <v>7</v>
      </c>
      <c r="S95">
        <v>5</v>
      </c>
      <c r="T95" s="6">
        <v>1</v>
      </c>
      <c r="U95">
        <v>5</v>
      </c>
      <c r="V95" s="6">
        <v>1</v>
      </c>
      <c r="W95">
        <v>5</v>
      </c>
      <c r="X95" s="3">
        <v>1</v>
      </c>
      <c r="Y95">
        <v>1</v>
      </c>
      <c r="Z95" s="6">
        <v>9</v>
      </c>
      <c r="AA95">
        <v>5</v>
      </c>
      <c r="AB95" s="6">
        <v>1</v>
      </c>
      <c r="AC95">
        <v>1</v>
      </c>
      <c r="AD95" s="6">
        <v>9</v>
      </c>
      <c r="AE95">
        <v>1</v>
      </c>
      <c r="AF95" s="3">
        <v>9</v>
      </c>
      <c r="AG95">
        <v>1</v>
      </c>
      <c r="AH95" s="6">
        <v>9</v>
      </c>
      <c r="AI95">
        <v>1</v>
      </c>
      <c r="AJ95" s="6">
        <v>9</v>
      </c>
      <c r="AK95">
        <v>1</v>
      </c>
      <c r="AL95" s="6">
        <v>9</v>
      </c>
      <c r="AM95">
        <v>1</v>
      </c>
      <c r="AN95" s="6">
        <v>9</v>
      </c>
      <c r="AO95">
        <v>1</v>
      </c>
      <c r="AP95" s="3">
        <v>9</v>
      </c>
      <c r="AQ95">
        <v>11</v>
      </c>
      <c r="AR95">
        <v>4</v>
      </c>
      <c r="AS95">
        <v>2</v>
      </c>
      <c r="AT95">
        <v>23</v>
      </c>
      <c r="AU95" s="6">
        <v>2</v>
      </c>
      <c r="AV95">
        <v>60</v>
      </c>
      <c r="AW95" s="3">
        <v>289</v>
      </c>
      <c r="AY95">
        <f t="shared" si="64"/>
        <v>4</v>
      </c>
      <c r="AZ95">
        <f t="shared" si="65"/>
        <v>3</v>
      </c>
      <c r="BA95" s="6">
        <f t="shared" si="66"/>
        <v>5</v>
      </c>
      <c r="BC95" s="11">
        <f t="shared" si="67"/>
        <v>1</v>
      </c>
      <c r="BD95" s="12">
        <f t="shared" si="68"/>
        <v>9</v>
      </c>
      <c r="BE95" s="11">
        <f t="shared" si="69"/>
        <v>1</v>
      </c>
      <c r="BF95" s="12">
        <f t="shared" si="70"/>
        <v>9</v>
      </c>
      <c r="BG95" s="11">
        <f t="shared" si="71"/>
        <v>2</v>
      </c>
      <c r="BH95" s="12">
        <f t="shared" si="72"/>
        <v>7</v>
      </c>
      <c r="BI95" s="24">
        <f t="shared" si="73"/>
        <v>4</v>
      </c>
      <c r="BJ95" s="25">
        <f t="shared" si="74"/>
        <v>2.5</v>
      </c>
      <c r="BK95" s="24">
        <f t="shared" si="75"/>
        <v>1.3076923076923077</v>
      </c>
      <c r="BL95" s="24">
        <f t="shared" si="76"/>
        <v>8.384615384615385</v>
      </c>
      <c r="BM95" s="25">
        <f t="shared" si="77"/>
        <v>4.0480769230769234</v>
      </c>
      <c r="BP95" s="11">
        <f t="shared" si="78"/>
        <v>4</v>
      </c>
      <c r="BQ95" s="12">
        <f t="shared" si="79"/>
        <v>36</v>
      </c>
      <c r="BR95" s="11">
        <f t="shared" si="80"/>
        <v>5</v>
      </c>
      <c r="BS95" s="12">
        <f t="shared" si="81"/>
        <v>45</v>
      </c>
      <c r="BT95" s="11">
        <f t="shared" si="82"/>
        <v>8</v>
      </c>
      <c r="BU95" s="12">
        <f t="shared" si="83"/>
        <v>28</v>
      </c>
      <c r="BV95" s="11">
        <f t="shared" si="84"/>
        <v>16</v>
      </c>
      <c r="BW95" s="12">
        <f t="shared" si="85"/>
        <v>10</v>
      </c>
      <c r="BX95" s="11">
        <f t="shared" si="86"/>
        <v>17</v>
      </c>
      <c r="BY95" s="11">
        <f t="shared" si="87"/>
        <v>109</v>
      </c>
      <c r="BZ95" s="56"/>
    </row>
    <row r="96" spans="1:78" x14ac:dyDescent="0.25">
      <c r="A96" t="s">
        <v>226</v>
      </c>
      <c r="B96" s="5">
        <v>3</v>
      </c>
      <c r="C96">
        <v>4</v>
      </c>
      <c r="D96" s="6">
        <v>3</v>
      </c>
      <c r="E96">
        <v>3</v>
      </c>
      <c r="F96" s="6">
        <v>5</v>
      </c>
      <c r="G96">
        <v>5</v>
      </c>
      <c r="H96" s="3">
        <v>2</v>
      </c>
      <c r="I96">
        <v>1</v>
      </c>
      <c r="J96" s="6">
        <v>9</v>
      </c>
      <c r="K96">
        <v>1</v>
      </c>
      <c r="L96" s="6">
        <v>9</v>
      </c>
      <c r="M96">
        <v>1</v>
      </c>
      <c r="N96" s="6">
        <v>9</v>
      </c>
      <c r="O96">
        <v>1</v>
      </c>
      <c r="P96" s="3">
        <v>9</v>
      </c>
      <c r="Q96">
        <v>5</v>
      </c>
      <c r="R96" s="6">
        <v>1</v>
      </c>
      <c r="S96">
        <v>5</v>
      </c>
      <c r="T96" s="6">
        <v>1</v>
      </c>
      <c r="U96">
        <v>5</v>
      </c>
      <c r="V96" s="6">
        <v>1</v>
      </c>
      <c r="W96">
        <v>1</v>
      </c>
      <c r="X96" s="3">
        <v>9</v>
      </c>
      <c r="Y96">
        <v>1</v>
      </c>
      <c r="Z96" s="6">
        <v>9</v>
      </c>
      <c r="AA96">
        <v>1</v>
      </c>
      <c r="AB96" s="6">
        <v>9</v>
      </c>
      <c r="AC96">
        <v>1</v>
      </c>
      <c r="AD96" s="6">
        <v>9</v>
      </c>
      <c r="AE96">
        <v>1</v>
      </c>
      <c r="AF96" s="3">
        <v>9</v>
      </c>
      <c r="AG96">
        <v>1</v>
      </c>
      <c r="AH96" s="6">
        <v>9</v>
      </c>
      <c r="AI96">
        <v>1</v>
      </c>
      <c r="AJ96" s="6">
        <v>9</v>
      </c>
      <c r="AK96">
        <v>5</v>
      </c>
      <c r="AL96" s="6">
        <v>1</v>
      </c>
      <c r="AM96">
        <v>5</v>
      </c>
      <c r="AN96" s="6">
        <v>1</v>
      </c>
      <c r="AO96">
        <v>5</v>
      </c>
      <c r="AP96" s="3">
        <v>1</v>
      </c>
      <c r="AQ96">
        <v>11</v>
      </c>
      <c r="AR96">
        <v>3</v>
      </c>
      <c r="AS96">
        <v>2</v>
      </c>
      <c r="AT96">
        <v>44</v>
      </c>
      <c r="AU96" s="6">
        <v>1</v>
      </c>
      <c r="AV96">
        <v>67</v>
      </c>
      <c r="AW96" s="3">
        <v>190</v>
      </c>
      <c r="AY96">
        <f t="shared" si="64"/>
        <v>4</v>
      </c>
      <c r="AZ96">
        <f t="shared" si="65"/>
        <v>3</v>
      </c>
      <c r="BA96" s="6">
        <f t="shared" si="66"/>
        <v>5</v>
      </c>
      <c r="BC96" s="11">
        <f t="shared" si="67"/>
        <v>1</v>
      </c>
      <c r="BD96" s="12">
        <f t="shared" si="68"/>
        <v>9</v>
      </c>
      <c r="BE96" s="11">
        <f t="shared" si="69"/>
        <v>3.4</v>
      </c>
      <c r="BF96" s="12">
        <f t="shared" si="70"/>
        <v>4.2</v>
      </c>
      <c r="BG96" s="11">
        <f t="shared" si="71"/>
        <v>1</v>
      </c>
      <c r="BH96" s="12">
        <f t="shared" si="72"/>
        <v>9</v>
      </c>
      <c r="BI96" s="24">
        <f t="shared" si="73"/>
        <v>4</v>
      </c>
      <c r="BJ96" s="25">
        <f t="shared" si="74"/>
        <v>3</v>
      </c>
      <c r="BK96" s="24">
        <f t="shared" si="75"/>
        <v>1.9230769230769231</v>
      </c>
      <c r="BL96" s="24">
        <f t="shared" si="76"/>
        <v>7.1538461538461542</v>
      </c>
      <c r="BM96" s="25">
        <f t="shared" si="77"/>
        <v>4.0192307692307692</v>
      </c>
      <c r="BP96" s="11">
        <f t="shared" si="78"/>
        <v>4</v>
      </c>
      <c r="BQ96" s="12">
        <f t="shared" si="79"/>
        <v>36</v>
      </c>
      <c r="BR96" s="11">
        <f t="shared" si="80"/>
        <v>17</v>
      </c>
      <c r="BS96" s="12">
        <f t="shared" si="81"/>
        <v>21</v>
      </c>
      <c r="BT96" s="11">
        <f t="shared" si="82"/>
        <v>4</v>
      </c>
      <c r="BU96" s="12">
        <f t="shared" si="83"/>
        <v>36</v>
      </c>
      <c r="BV96" s="11">
        <f t="shared" si="84"/>
        <v>16</v>
      </c>
      <c r="BW96" s="12">
        <f t="shared" si="85"/>
        <v>12</v>
      </c>
      <c r="BX96" s="11">
        <f t="shared" si="86"/>
        <v>25</v>
      </c>
      <c r="BY96" s="11">
        <f t="shared" si="87"/>
        <v>93</v>
      </c>
      <c r="BZ96" s="56"/>
    </row>
    <row r="97" spans="1:78" x14ac:dyDescent="0.25">
      <c r="A97" t="s">
        <v>227</v>
      </c>
      <c r="B97" s="5">
        <v>3</v>
      </c>
      <c r="C97">
        <v>2</v>
      </c>
      <c r="D97" s="6">
        <v>5</v>
      </c>
      <c r="E97">
        <v>2</v>
      </c>
      <c r="F97" s="6">
        <v>7</v>
      </c>
      <c r="G97">
        <v>5</v>
      </c>
      <c r="H97" s="3">
        <v>3</v>
      </c>
      <c r="I97">
        <v>5</v>
      </c>
      <c r="J97" s="6">
        <v>1</v>
      </c>
      <c r="K97">
        <v>1</v>
      </c>
      <c r="L97" s="6">
        <v>9</v>
      </c>
      <c r="M97">
        <v>1</v>
      </c>
      <c r="N97" s="6">
        <v>9</v>
      </c>
      <c r="O97">
        <v>1</v>
      </c>
      <c r="P97" s="3">
        <v>9</v>
      </c>
      <c r="Q97">
        <v>1</v>
      </c>
      <c r="R97" s="6">
        <v>9</v>
      </c>
      <c r="S97">
        <v>1</v>
      </c>
      <c r="T97" s="6">
        <v>9</v>
      </c>
      <c r="U97">
        <v>1</v>
      </c>
      <c r="V97" s="6">
        <v>9</v>
      </c>
      <c r="W97">
        <v>5</v>
      </c>
      <c r="X97" s="3">
        <v>1</v>
      </c>
      <c r="Y97">
        <v>1</v>
      </c>
      <c r="Z97" s="6">
        <v>9</v>
      </c>
      <c r="AA97">
        <v>5</v>
      </c>
      <c r="AB97" s="6">
        <v>1</v>
      </c>
      <c r="AC97">
        <v>1</v>
      </c>
      <c r="AD97" s="6">
        <v>9</v>
      </c>
      <c r="AE97">
        <v>1</v>
      </c>
      <c r="AF97" s="3">
        <v>9</v>
      </c>
      <c r="AG97">
        <v>1</v>
      </c>
      <c r="AH97" s="6">
        <v>9</v>
      </c>
      <c r="AI97">
        <v>1</v>
      </c>
      <c r="AJ97" s="6">
        <v>9</v>
      </c>
      <c r="AK97">
        <v>1</v>
      </c>
      <c r="AL97" s="6">
        <v>9</v>
      </c>
      <c r="AM97">
        <v>1</v>
      </c>
      <c r="AN97" s="6">
        <v>9</v>
      </c>
      <c r="AO97">
        <v>1</v>
      </c>
      <c r="AP97" s="3">
        <v>9</v>
      </c>
      <c r="AQ97">
        <v>11</v>
      </c>
      <c r="AR97">
        <v>4</v>
      </c>
      <c r="AS97">
        <v>2</v>
      </c>
      <c r="AT97">
        <v>37</v>
      </c>
      <c r="AU97" s="6">
        <v>1</v>
      </c>
      <c r="AV97">
        <v>69</v>
      </c>
      <c r="AW97" s="3">
        <v>193</v>
      </c>
      <c r="AY97">
        <f t="shared" si="64"/>
        <v>2</v>
      </c>
      <c r="AZ97">
        <f t="shared" si="65"/>
        <v>2</v>
      </c>
      <c r="BA97" s="6">
        <f t="shared" si="66"/>
        <v>5</v>
      </c>
      <c r="BC97" s="11">
        <f t="shared" si="67"/>
        <v>2</v>
      </c>
      <c r="BD97" s="12">
        <f t="shared" si="68"/>
        <v>7</v>
      </c>
      <c r="BE97" s="11">
        <f t="shared" si="69"/>
        <v>1</v>
      </c>
      <c r="BF97" s="12">
        <f t="shared" si="70"/>
        <v>9</v>
      </c>
      <c r="BG97" s="11">
        <f t="shared" si="71"/>
        <v>2</v>
      </c>
      <c r="BH97" s="12">
        <f t="shared" si="72"/>
        <v>7</v>
      </c>
      <c r="BI97" s="24">
        <f t="shared" si="73"/>
        <v>2</v>
      </c>
      <c r="BJ97" s="25">
        <f t="shared" si="74"/>
        <v>7</v>
      </c>
      <c r="BK97" s="24">
        <f t="shared" si="75"/>
        <v>1.6153846153846154</v>
      </c>
      <c r="BL97" s="24">
        <f t="shared" si="76"/>
        <v>7.7692307692307692</v>
      </c>
      <c r="BM97" s="25">
        <f t="shared" si="77"/>
        <v>4.5961538461538458</v>
      </c>
      <c r="BP97" s="11">
        <f t="shared" si="78"/>
        <v>8</v>
      </c>
      <c r="BQ97" s="12">
        <f t="shared" si="79"/>
        <v>28</v>
      </c>
      <c r="BR97" s="11">
        <f t="shared" si="80"/>
        <v>5</v>
      </c>
      <c r="BS97" s="12">
        <f t="shared" si="81"/>
        <v>45</v>
      </c>
      <c r="BT97" s="11">
        <f t="shared" si="82"/>
        <v>8</v>
      </c>
      <c r="BU97" s="12">
        <f t="shared" si="83"/>
        <v>28</v>
      </c>
      <c r="BV97" s="11">
        <f t="shared" si="84"/>
        <v>8</v>
      </c>
      <c r="BW97" s="12">
        <f t="shared" si="85"/>
        <v>28</v>
      </c>
      <c r="BX97" s="11">
        <f t="shared" si="86"/>
        <v>21</v>
      </c>
      <c r="BY97" s="11">
        <f t="shared" si="87"/>
        <v>101</v>
      </c>
      <c r="BZ97" s="56"/>
    </row>
    <row r="98" spans="1:78" x14ac:dyDescent="0.25">
      <c r="A98" t="s">
        <v>228</v>
      </c>
      <c r="B98" s="5">
        <v>3</v>
      </c>
      <c r="C98">
        <v>3</v>
      </c>
      <c r="D98" s="6">
        <v>5</v>
      </c>
      <c r="E98">
        <v>4</v>
      </c>
      <c r="F98" s="6">
        <v>3</v>
      </c>
      <c r="G98">
        <v>5</v>
      </c>
      <c r="H98" s="3">
        <v>2</v>
      </c>
      <c r="I98">
        <v>1</v>
      </c>
      <c r="J98" s="6">
        <v>9</v>
      </c>
      <c r="K98">
        <v>6</v>
      </c>
      <c r="L98" s="6">
        <v>9</v>
      </c>
      <c r="M98">
        <v>1</v>
      </c>
      <c r="N98" s="6">
        <v>9</v>
      </c>
      <c r="O98">
        <v>1</v>
      </c>
      <c r="P98" s="3">
        <v>9</v>
      </c>
      <c r="Q98">
        <v>5</v>
      </c>
      <c r="R98" s="6">
        <v>1</v>
      </c>
      <c r="S98">
        <v>1</v>
      </c>
      <c r="T98" s="6">
        <v>9</v>
      </c>
      <c r="U98">
        <v>5</v>
      </c>
      <c r="V98" s="6">
        <v>1</v>
      </c>
      <c r="W98">
        <v>5</v>
      </c>
      <c r="X98" s="3">
        <v>1</v>
      </c>
      <c r="Y98">
        <v>1</v>
      </c>
      <c r="Z98" s="6">
        <v>9</v>
      </c>
      <c r="AA98">
        <v>6</v>
      </c>
      <c r="AB98" s="6">
        <v>5</v>
      </c>
      <c r="AC98">
        <v>1</v>
      </c>
      <c r="AD98" s="6">
        <v>9</v>
      </c>
      <c r="AE98">
        <v>1</v>
      </c>
      <c r="AF98" s="3">
        <v>9</v>
      </c>
      <c r="AG98">
        <v>1</v>
      </c>
      <c r="AH98" s="6">
        <v>9</v>
      </c>
      <c r="AI98">
        <v>1</v>
      </c>
      <c r="AJ98" s="6">
        <v>9</v>
      </c>
      <c r="AK98">
        <v>1</v>
      </c>
      <c r="AL98" s="6">
        <v>9</v>
      </c>
      <c r="AM98">
        <v>1</v>
      </c>
      <c r="AN98" s="6">
        <v>9</v>
      </c>
      <c r="AO98">
        <v>1</v>
      </c>
      <c r="AP98" s="3">
        <v>9</v>
      </c>
      <c r="AQ98">
        <v>11</v>
      </c>
      <c r="AR98">
        <v>4</v>
      </c>
      <c r="AS98">
        <v>1</v>
      </c>
      <c r="AT98">
        <v>25</v>
      </c>
      <c r="AU98" s="6">
        <v>3</v>
      </c>
      <c r="AV98">
        <v>70</v>
      </c>
      <c r="AW98" s="3">
        <v>853</v>
      </c>
      <c r="AY98">
        <f t="shared" si="64"/>
        <v>3</v>
      </c>
      <c r="AZ98">
        <f t="shared" si="65"/>
        <v>4</v>
      </c>
      <c r="BA98" s="6">
        <f t="shared" si="66"/>
        <v>5</v>
      </c>
      <c r="BC98" s="11">
        <f t="shared" si="67"/>
        <v>2.25</v>
      </c>
      <c r="BD98" s="12">
        <f t="shared" si="68"/>
        <v>9</v>
      </c>
      <c r="BE98" s="11">
        <f t="shared" si="69"/>
        <v>1</v>
      </c>
      <c r="BF98" s="12">
        <f t="shared" si="70"/>
        <v>9</v>
      </c>
      <c r="BG98" s="11">
        <f t="shared" si="71"/>
        <v>2.25</v>
      </c>
      <c r="BH98" s="12">
        <f t="shared" si="72"/>
        <v>8</v>
      </c>
      <c r="BI98" s="24">
        <f t="shared" si="73"/>
        <v>4</v>
      </c>
      <c r="BJ98" s="25">
        <f t="shared" si="74"/>
        <v>3</v>
      </c>
      <c r="BK98" s="24">
        <f t="shared" si="75"/>
        <v>1.7692307692307692</v>
      </c>
      <c r="BL98" s="24">
        <f t="shared" si="76"/>
        <v>8.6923076923076916</v>
      </c>
      <c r="BM98" s="25">
        <f t="shared" si="77"/>
        <v>4.365384615384615</v>
      </c>
      <c r="BP98" s="11">
        <f t="shared" si="78"/>
        <v>9</v>
      </c>
      <c r="BQ98" s="12">
        <f t="shared" si="79"/>
        <v>36</v>
      </c>
      <c r="BR98" s="11">
        <f t="shared" si="80"/>
        <v>5</v>
      </c>
      <c r="BS98" s="12">
        <f t="shared" si="81"/>
        <v>45</v>
      </c>
      <c r="BT98" s="11">
        <f t="shared" si="82"/>
        <v>9</v>
      </c>
      <c r="BU98" s="12">
        <f t="shared" si="83"/>
        <v>32</v>
      </c>
      <c r="BV98" s="11">
        <f t="shared" si="84"/>
        <v>16</v>
      </c>
      <c r="BW98" s="12">
        <f t="shared" si="85"/>
        <v>12</v>
      </c>
      <c r="BX98" s="11">
        <f t="shared" si="86"/>
        <v>23</v>
      </c>
      <c r="BY98" s="11">
        <f t="shared" si="87"/>
        <v>113</v>
      </c>
      <c r="BZ98" s="56"/>
    </row>
    <row r="99" spans="1:78" x14ac:dyDescent="0.25">
      <c r="A99" t="s">
        <v>229</v>
      </c>
      <c r="B99" s="5">
        <v>3</v>
      </c>
      <c r="C99">
        <v>5</v>
      </c>
      <c r="D99" s="6">
        <v>5</v>
      </c>
      <c r="E99">
        <v>3</v>
      </c>
      <c r="F99" s="6">
        <v>5</v>
      </c>
      <c r="G99">
        <v>5</v>
      </c>
      <c r="H99" s="3">
        <v>5</v>
      </c>
      <c r="I99">
        <v>1</v>
      </c>
      <c r="J99" s="6">
        <v>9</v>
      </c>
      <c r="K99">
        <v>3</v>
      </c>
      <c r="L99" s="6">
        <v>6</v>
      </c>
      <c r="M99">
        <v>1</v>
      </c>
      <c r="N99" s="6">
        <v>9</v>
      </c>
      <c r="O99">
        <v>5</v>
      </c>
      <c r="P99" s="3">
        <v>1</v>
      </c>
      <c r="Q99">
        <v>5</v>
      </c>
      <c r="R99" s="6">
        <v>1</v>
      </c>
      <c r="S99">
        <v>3</v>
      </c>
      <c r="T99" s="6">
        <v>5</v>
      </c>
      <c r="U99">
        <v>5</v>
      </c>
      <c r="V99" s="6">
        <v>1</v>
      </c>
      <c r="W99">
        <v>5</v>
      </c>
      <c r="X99" s="3">
        <v>1</v>
      </c>
      <c r="Y99">
        <v>5</v>
      </c>
      <c r="Z99" s="6">
        <v>1</v>
      </c>
      <c r="AA99">
        <v>1</v>
      </c>
      <c r="AB99" s="6">
        <v>9</v>
      </c>
      <c r="AC99">
        <v>5</v>
      </c>
      <c r="AD99" s="6">
        <v>1</v>
      </c>
      <c r="AE99">
        <v>1</v>
      </c>
      <c r="AF99" s="3">
        <v>9</v>
      </c>
      <c r="AG99">
        <v>1</v>
      </c>
      <c r="AH99" s="6">
        <v>9</v>
      </c>
      <c r="AI99">
        <v>1</v>
      </c>
      <c r="AJ99" s="6">
        <v>9</v>
      </c>
      <c r="AK99">
        <v>1</v>
      </c>
      <c r="AL99" s="6">
        <v>9</v>
      </c>
      <c r="AM99">
        <v>5</v>
      </c>
      <c r="AN99" s="6">
        <v>1</v>
      </c>
      <c r="AO99">
        <v>5</v>
      </c>
      <c r="AP99" s="3">
        <v>1</v>
      </c>
      <c r="AQ99">
        <v>11</v>
      </c>
      <c r="AR99">
        <v>4</v>
      </c>
      <c r="AS99">
        <v>2</v>
      </c>
      <c r="AT99">
        <v>23</v>
      </c>
      <c r="AU99" s="6">
        <v>2</v>
      </c>
      <c r="AV99">
        <v>37</v>
      </c>
      <c r="AW99" s="3">
        <v>290</v>
      </c>
      <c r="AY99">
        <f t="shared" si="64"/>
        <v>5</v>
      </c>
      <c r="AZ99">
        <f t="shared" si="65"/>
        <v>3</v>
      </c>
      <c r="BA99" s="6">
        <f t="shared" si="66"/>
        <v>5</v>
      </c>
      <c r="BC99" s="11">
        <f t="shared" si="67"/>
        <v>2.5</v>
      </c>
      <c r="BD99" s="12">
        <f t="shared" si="68"/>
        <v>6.25</v>
      </c>
      <c r="BE99" s="11">
        <f t="shared" si="69"/>
        <v>2.6</v>
      </c>
      <c r="BF99" s="12">
        <f t="shared" si="70"/>
        <v>5.8</v>
      </c>
      <c r="BG99" s="11">
        <f t="shared" si="71"/>
        <v>3</v>
      </c>
      <c r="BH99" s="12">
        <f t="shared" si="72"/>
        <v>5</v>
      </c>
      <c r="BI99" s="24">
        <f t="shared" si="73"/>
        <v>4.5</v>
      </c>
      <c r="BJ99" s="25">
        <f t="shared" si="74"/>
        <v>2</v>
      </c>
      <c r="BK99" s="24">
        <f t="shared" si="75"/>
        <v>2.6923076923076925</v>
      </c>
      <c r="BL99" s="24">
        <f t="shared" si="76"/>
        <v>5.6923076923076925</v>
      </c>
      <c r="BM99" s="25">
        <f t="shared" si="77"/>
        <v>3.7211538461538467</v>
      </c>
      <c r="BP99" s="11">
        <f t="shared" si="78"/>
        <v>10</v>
      </c>
      <c r="BQ99" s="12">
        <f t="shared" si="79"/>
        <v>25</v>
      </c>
      <c r="BR99" s="11">
        <f t="shared" si="80"/>
        <v>13</v>
      </c>
      <c r="BS99" s="12">
        <f t="shared" si="81"/>
        <v>29</v>
      </c>
      <c r="BT99" s="11">
        <f t="shared" si="82"/>
        <v>12</v>
      </c>
      <c r="BU99" s="12">
        <f t="shared" si="83"/>
        <v>20</v>
      </c>
      <c r="BV99" s="11">
        <f t="shared" si="84"/>
        <v>18</v>
      </c>
      <c r="BW99" s="12">
        <f t="shared" si="85"/>
        <v>8</v>
      </c>
      <c r="BX99" s="11">
        <f t="shared" si="86"/>
        <v>35</v>
      </c>
      <c r="BY99" s="11">
        <f t="shared" si="87"/>
        <v>74</v>
      </c>
      <c r="BZ99" s="56"/>
    </row>
    <row r="100" spans="1:78" x14ac:dyDescent="0.25">
      <c r="A100" t="s">
        <v>230</v>
      </c>
      <c r="B100" s="5">
        <v>3</v>
      </c>
      <c r="C100">
        <v>3</v>
      </c>
      <c r="D100" s="6">
        <v>7</v>
      </c>
      <c r="E100">
        <v>5</v>
      </c>
      <c r="F100" s="6">
        <v>2</v>
      </c>
      <c r="G100">
        <v>5</v>
      </c>
      <c r="H100" s="3">
        <v>1</v>
      </c>
      <c r="I100">
        <v>1</v>
      </c>
      <c r="J100" s="6">
        <v>9</v>
      </c>
      <c r="K100">
        <v>1</v>
      </c>
      <c r="L100" s="6">
        <v>9</v>
      </c>
      <c r="M100">
        <v>1</v>
      </c>
      <c r="N100" s="6">
        <v>9</v>
      </c>
      <c r="O100">
        <v>1</v>
      </c>
      <c r="P100" s="3">
        <v>9</v>
      </c>
      <c r="Q100">
        <v>1</v>
      </c>
      <c r="R100" s="6">
        <v>9</v>
      </c>
      <c r="S100">
        <v>1</v>
      </c>
      <c r="T100" s="6">
        <v>9</v>
      </c>
      <c r="U100">
        <v>1</v>
      </c>
      <c r="V100" s="6">
        <v>9</v>
      </c>
      <c r="W100">
        <v>5</v>
      </c>
      <c r="X100" s="3">
        <v>1</v>
      </c>
      <c r="Y100">
        <v>1</v>
      </c>
      <c r="Z100" s="6">
        <v>9</v>
      </c>
      <c r="AA100">
        <v>1</v>
      </c>
      <c r="AB100" s="6">
        <v>9</v>
      </c>
      <c r="AC100">
        <v>5</v>
      </c>
      <c r="AD100" s="6">
        <v>1</v>
      </c>
      <c r="AE100">
        <v>1</v>
      </c>
      <c r="AF100" s="3">
        <v>9</v>
      </c>
      <c r="AG100">
        <v>1</v>
      </c>
      <c r="AH100" s="6">
        <v>9</v>
      </c>
      <c r="AI100">
        <v>1</v>
      </c>
      <c r="AJ100" s="6">
        <v>9</v>
      </c>
      <c r="AK100">
        <v>1</v>
      </c>
      <c r="AL100" s="6">
        <v>9</v>
      </c>
      <c r="AM100">
        <v>1</v>
      </c>
      <c r="AN100" s="6">
        <v>9</v>
      </c>
      <c r="AO100">
        <v>1</v>
      </c>
      <c r="AP100" s="3">
        <v>9</v>
      </c>
      <c r="AQ100">
        <v>11</v>
      </c>
      <c r="AR100">
        <v>4</v>
      </c>
      <c r="AS100">
        <v>1</v>
      </c>
      <c r="AT100">
        <v>27</v>
      </c>
      <c r="AU100" s="6">
        <v>2</v>
      </c>
      <c r="AV100">
        <v>80</v>
      </c>
      <c r="AW100" s="3">
        <v>630</v>
      </c>
      <c r="AY100">
        <f t="shared" si="64"/>
        <v>3</v>
      </c>
      <c r="AZ100">
        <f t="shared" si="65"/>
        <v>5</v>
      </c>
      <c r="BA100" s="6">
        <f t="shared" si="66"/>
        <v>5</v>
      </c>
      <c r="BC100" s="11">
        <f t="shared" si="67"/>
        <v>1</v>
      </c>
      <c r="BD100" s="12">
        <f t="shared" si="68"/>
        <v>9</v>
      </c>
      <c r="BE100" s="11">
        <f t="shared" si="69"/>
        <v>1</v>
      </c>
      <c r="BF100" s="12">
        <f t="shared" si="70"/>
        <v>9</v>
      </c>
      <c r="BG100" s="11">
        <f t="shared" si="71"/>
        <v>2</v>
      </c>
      <c r="BH100" s="12">
        <f t="shared" si="72"/>
        <v>7</v>
      </c>
      <c r="BI100" s="24">
        <f t="shared" si="73"/>
        <v>2</v>
      </c>
      <c r="BJ100" s="25">
        <f t="shared" si="74"/>
        <v>7</v>
      </c>
      <c r="BK100" s="24">
        <f t="shared" si="75"/>
        <v>1.3076923076923077</v>
      </c>
      <c r="BL100" s="24">
        <f t="shared" si="76"/>
        <v>8.384615384615385</v>
      </c>
      <c r="BM100" s="25">
        <f t="shared" si="77"/>
        <v>4.6730769230769234</v>
      </c>
      <c r="BP100" s="11">
        <f t="shared" si="78"/>
        <v>4</v>
      </c>
      <c r="BQ100" s="12">
        <f t="shared" si="79"/>
        <v>36</v>
      </c>
      <c r="BR100" s="11">
        <f t="shared" si="80"/>
        <v>5</v>
      </c>
      <c r="BS100" s="12">
        <f t="shared" si="81"/>
        <v>45</v>
      </c>
      <c r="BT100" s="11">
        <f t="shared" si="82"/>
        <v>8</v>
      </c>
      <c r="BU100" s="12">
        <f t="shared" si="83"/>
        <v>28</v>
      </c>
      <c r="BV100" s="11">
        <f t="shared" si="84"/>
        <v>8</v>
      </c>
      <c r="BW100" s="12">
        <f t="shared" si="85"/>
        <v>28</v>
      </c>
      <c r="BX100" s="11">
        <f t="shared" si="86"/>
        <v>17</v>
      </c>
      <c r="BY100" s="11">
        <f t="shared" si="87"/>
        <v>109</v>
      </c>
      <c r="BZ100" s="56"/>
    </row>
    <row r="101" spans="1:78" x14ac:dyDescent="0.25">
      <c r="A101" t="s">
        <v>231</v>
      </c>
      <c r="B101" s="5">
        <v>3</v>
      </c>
      <c r="C101">
        <v>3</v>
      </c>
      <c r="D101" s="6">
        <v>4</v>
      </c>
      <c r="E101">
        <v>2</v>
      </c>
      <c r="F101" s="6">
        <v>1</v>
      </c>
      <c r="G101">
        <v>5</v>
      </c>
      <c r="H101" s="3">
        <v>3</v>
      </c>
      <c r="I101">
        <v>1</v>
      </c>
      <c r="J101" s="6">
        <v>5</v>
      </c>
      <c r="K101">
        <v>5</v>
      </c>
      <c r="L101" s="6">
        <v>1</v>
      </c>
      <c r="M101">
        <v>1</v>
      </c>
      <c r="N101" s="6">
        <v>5</v>
      </c>
      <c r="O101">
        <v>5</v>
      </c>
      <c r="P101" s="3">
        <v>1</v>
      </c>
      <c r="Q101">
        <v>5</v>
      </c>
      <c r="R101" s="6">
        <v>2</v>
      </c>
      <c r="S101">
        <v>5</v>
      </c>
      <c r="T101" s="6">
        <v>5</v>
      </c>
      <c r="U101">
        <v>6</v>
      </c>
      <c r="V101" s="6">
        <v>5</v>
      </c>
      <c r="W101">
        <v>1</v>
      </c>
      <c r="X101" s="3">
        <v>5</v>
      </c>
      <c r="Y101">
        <v>2</v>
      </c>
      <c r="Z101" s="6">
        <v>5</v>
      </c>
      <c r="AA101">
        <v>4</v>
      </c>
      <c r="AB101" s="6">
        <v>2</v>
      </c>
      <c r="AC101">
        <v>5</v>
      </c>
      <c r="AD101" s="6">
        <v>7</v>
      </c>
      <c r="AE101">
        <v>1</v>
      </c>
      <c r="AF101" s="3">
        <v>5</v>
      </c>
      <c r="AG101">
        <v>3</v>
      </c>
      <c r="AH101" s="6">
        <v>5</v>
      </c>
      <c r="AI101">
        <v>5</v>
      </c>
      <c r="AJ101" s="6">
        <v>3</v>
      </c>
      <c r="AK101">
        <v>1</v>
      </c>
      <c r="AL101" s="6">
        <v>8</v>
      </c>
      <c r="AM101">
        <v>5</v>
      </c>
      <c r="AN101" s="6">
        <v>1</v>
      </c>
      <c r="AO101">
        <v>5</v>
      </c>
      <c r="AP101" s="3">
        <v>5</v>
      </c>
      <c r="AQ101">
        <v>11</v>
      </c>
      <c r="AR101">
        <v>4</v>
      </c>
      <c r="AS101">
        <v>4</v>
      </c>
      <c r="AT101">
        <v>30</v>
      </c>
      <c r="AU101" s="6">
        <v>1</v>
      </c>
      <c r="AV101">
        <v>86</v>
      </c>
      <c r="AW101" s="3">
        <v>831</v>
      </c>
      <c r="AY101">
        <f t="shared" si="64"/>
        <v>3</v>
      </c>
      <c r="AZ101">
        <f t="shared" si="65"/>
        <v>2</v>
      </c>
      <c r="BA101" s="6">
        <f t="shared" si="66"/>
        <v>5</v>
      </c>
      <c r="BC101" s="11">
        <f t="shared" si="67"/>
        <v>3</v>
      </c>
      <c r="BD101" s="12">
        <f t="shared" si="68"/>
        <v>3</v>
      </c>
      <c r="BE101" s="11">
        <f t="shared" si="69"/>
        <v>3.8</v>
      </c>
      <c r="BF101" s="12">
        <f t="shared" si="70"/>
        <v>4.4000000000000004</v>
      </c>
      <c r="BG101" s="11">
        <f t="shared" si="71"/>
        <v>3</v>
      </c>
      <c r="BH101" s="12">
        <f t="shared" si="72"/>
        <v>4.75</v>
      </c>
      <c r="BI101" s="24">
        <f t="shared" si="73"/>
        <v>4.25</v>
      </c>
      <c r="BJ101" s="25">
        <f t="shared" si="74"/>
        <v>4.25</v>
      </c>
      <c r="BK101" s="24">
        <f t="shared" si="75"/>
        <v>3.3076923076923075</v>
      </c>
      <c r="BL101" s="24">
        <f t="shared" si="76"/>
        <v>4.0769230769230766</v>
      </c>
      <c r="BM101" s="25">
        <f t="shared" si="77"/>
        <v>3.9711538461538458</v>
      </c>
      <c r="BP101" s="11">
        <f t="shared" si="78"/>
        <v>12</v>
      </c>
      <c r="BQ101" s="12">
        <f t="shared" si="79"/>
        <v>12</v>
      </c>
      <c r="BR101" s="11">
        <f t="shared" si="80"/>
        <v>19</v>
      </c>
      <c r="BS101" s="12">
        <f t="shared" si="81"/>
        <v>22</v>
      </c>
      <c r="BT101" s="11">
        <f t="shared" si="82"/>
        <v>12</v>
      </c>
      <c r="BU101" s="12">
        <f t="shared" si="83"/>
        <v>19</v>
      </c>
      <c r="BV101" s="11">
        <f t="shared" si="84"/>
        <v>17</v>
      </c>
      <c r="BW101" s="12">
        <f t="shared" si="85"/>
        <v>17</v>
      </c>
      <c r="BX101" s="11">
        <f t="shared" si="86"/>
        <v>43</v>
      </c>
      <c r="BY101" s="11">
        <f t="shared" si="87"/>
        <v>53</v>
      </c>
      <c r="BZ101" s="56"/>
    </row>
    <row r="102" spans="1:78" x14ac:dyDescent="0.25">
      <c r="A102" t="s">
        <v>244</v>
      </c>
      <c r="B102" s="5">
        <v>3</v>
      </c>
      <c r="C102">
        <v>3</v>
      </c>
      <c r="D102" s="6">
        <v>5</v>
      </c>
      <c r="E102">
        <v>1</v>
      </c>
      <c r="F102" s="6">
        <v>6</v>
      </c>
      <c r="G102">
        <v>5</v>
      </c>
      <c r="H102" s="3">
        <v>2</v>
      </c>
      <c r="I102">
        <v>1</v>
      </c>
      <c r="J102" s="6">
        <v>8</v>
      </c>
      <c r="K102">
        <v>5</v>
      </c>
      <c r="L102" s="6">
        <v>1</v>
      </c>
      <c r="M102">
        <v>1</v>
      </c>
      <c r="N102" s="6">
        <v>8</v>
      </c>
      <c r="O102">
        <v>3</v>
      </c>
      <c r="P102" s="3">
        <v>6</v>
      </c>
      <c r="Q102">
        <v>5</v>
      </c>
      <c r="R102" s="6">
        <v>1</v>
      </c>
      <c r="S102">
        <v>5</v>
      </c>
      <c r="T102" s="6">
        <v>1</v>
      </c>
      <c r="U102">
        <v>5</v>
      </c>
      <c r="V102" s="6">
        <v>2</v>
      </c>
      <c r="W102">
        <v>4</v>
      </c>
      <c r="X102" s="3">
        <v>3</v>
      </c>
      <c r="Y102">
        <v>2</v>
      </c>
      <c r="Z102" s="6">
        <v>7</v>
      </c>
      <c r="AA102">
        <v>1</v>
      </c>
      <c r="AB102" s="6">
        <v>9</v>
      </c>
      <c r="AC102">
        <v>3</v>
      </c>
      <c r="AD102" s="6">
        <v>5</v>
      </c>
      <c r="AE102">
        <v>1</v>
      </c>
      <c r="AF102" s="3">
        <v>8</v>
      </c>
      <c r="AG102">
        <v>1</v>
      </c>
      <c r="AH102" s="6">
        <v>8</v>
      </c>
      <c r="AI102">
        <v>1</v>
      </c>
      <c r="AJ102" s="6">
        <v>9</v>
      </c>
      <c r="AK102">
        <v>2</v>
      </c>
      <c r="AL102" s="6">
        <v>6</v>
      </c>
      <c r="AM102">
        <v>5</v>
      </c>
      <c r="AN102" s="6">
        <v>1</v>
      </c>
      <c r="AO102">
        <v>1</v>
      </c>
      <c r="AP102" s="3">
        <v>8</v>
      </c>
      <c r="AQ102">
        <v>11</v>
      </c>
      <c r="AR102">
        <v>4</v>
      </c>
      <c r="AS102">
        <v>7</v>
      </c>
      <c r="AT102">
        <v>33</v>
      </c>
      <c r="AU102" s="6">
        <v>1</v>
      </c>
      <c r="AV102">
        <v>105</v>
      </c>
      <c r="AW102" s="3">
        <v>345</v>
      </c>
      <c r="AY102">
        <f t="shared" si="64"/>
        <v>3</v>
      </c>
      <c r="AZ102">
        <f t="shared" si="65"/>
        <v>1</v>
      </c>
      <c r="BA102" s="6">
        <f t="shared" si="66"/>
        <v>5</v>
      </c>
      <c r="BC102" s="11">
        <f t="shared" si="67"/>
        <v>2.5</v>
      </c>
      <c r="BD102" s="12">
        <f t="shared" si="68"/>
        <v>5.75</v>
      </c>
      <c r="BE102" s="11">
        <f t="shared" si="69"/>
        <v>2</v>
      </c>
      <c r="BF102" s="12">
        <f t="shared" si="70"/>
        <v>6.4</v>
      </c>
      <c r="BG102" s="11">
        <f t="shared" si="71"/>
        <v>1.75</v>
      </c>
      <c r="BH102" s="12">
        <f t="shared" si="72"/>
        <v>7.25</v>
      </c>
      <c r="BI102" s="24">
        <f t="shared" si="73"/>
        <v>4.75</v>
      </c>
      <c r="BJ102" s="25">
        <f t="shared" si="74"/>
        <v>1.75</v>
      </c>
      <c r="BK102" s="24">
        <f t="shared" si="75"/>
        <v>2.0769230769230771</v>
      </c>
      <c r="BL102" s="24">
        <f t="shared" si="76"/>
        <v>6.4615384615384617</v>
      </c>
      <c r="BM102" s="25">
        <f t="shared" si="77"/>
        <v>3.7596153846153846</v>
      </c>
      <c r="BP102" s="11">
        <f t="shared" si="78"/>
        <v>10</v>
      </c>
      <c r="BQ102" s="12">
        <f t="shared" si="79"/>
        <v>23</v>
      </c>
      <c r="BR102" s="11">
        <f t="shared" si="80"/>
        <v>10</v>
      </c>
      <c r="BS102" s="12">
        <f t="shared" si="81"/>
        <v>32</v>
      </c>
      <c r="BT102" s="11">
        <f t="shared" si="82"/>
        <v>7</v>
      </c>
      <c r="BU102" s="12">
        <f t="shared" si="83"/>
        <v>29</v>
      </c>
      <c r="BV102" s="11">
        <f t="shared" si="84"/>
        <v>19</v>
      </c>
      <c r="BW102" s="12">
        <f t="shared" si="85"/>
        <v>7</v>
      </c>
      <c r="BX102" s="11">
        <f t="shared" si="86"/>
        <v>27</v>
      </c>
      <c r="BY102" s="11">
        <f t="shared" si="87"/>
        <v>84</v>
      </c>
      <c r="BZ102" s="56"/>
    </row>
    <row r="103" spans="1:78" x14ac:dyDescent="0.25">
      <c r="A103" t="s">
        <v>245</v>
      </c>
      <c r="B103" s="5">
        <v>3</v>
      </c>
      <c r="C103">
        <v>3</v>
      </c>
      <c r="D103" s="6">
        <v>5</v>
      </c>
      <c r="E103">
        <v>2</v>
      </c>
      <c r="F103" s="6">
        <v>8</v>
      </c>
      <c r="G103">
        <v>5</v>
      </c>
      <c r="H103" s="3">
        <v>3</v>
      </c>
      <c r="I103">
        <v>1</v>
      </c>
      <c r="J103" s="6">
        <v>9</v>
      </c>
      <c r="K103">
        <v>1</v>
      </c>
      <c r="L103" s="6">
        <v>9</v>
      </c>
      <c r="M103">
        <v>1</v>
      </c>
      <c r="N103" s="6">
        <v>9</v>
      </c>
      <c r="O103">
        <v>1</v>
      </c>
      <c r="P103" s="3">
        <v>9</v>
      </c>
      <c r="Q103">
        <v>5</v>
      </c>
      <c r="R103" s="6">
        <v>1</v>
      </c>
      <c r="S103">
        <v>1</v>
      </c>
      <c r="T103" s="6">
        <v>9</v>
      </c>
      <c r="U103">
        <v>5</v>
      </c>
      <c r="V103" s="6">
        <v>1</v>
      </c>
      <c r="W103">
        <v>1</v>
      </c>
      <c r="X103" s="3">
        <v>9</v>
      </c>
      <c r="Y103">
        <v>1</v>
      </c>
      <c r="Z103" s="6">
        <v>9</v>
      </c>
      <c r="AA103">
        <v>1</v>
      </c>
      <c r="AB103" s="6">
        <v>9</v>
      </c>
      <c r="AC103">
        <v>1</v>
      </c>
      <c r="AD103" s="6">
        <v>9</v>
      </c>
      <c r="AE103">
        <v>1</v>
      </c>
      <c r="AF103" s="3">
        <v>9</v>
      </c>
      <c r="AG103">
        <v>1</v>
      </c>
      <c r="AH103" s="6">
        <v>9</v>
      </c>
      <c r="AI103">
        <v>1</v>
      </c>
      <c r="AJ103" s="6">
        <v>9</v>
      </c>
      <c r="AK103">
        <v>1</v>
      </c>
      <c r="AL103" s="6">
        <v>9</v>
      </c>
      <c r="AM103">
        <v>1</v>
      </c>
      <c r="AN103" s="6">
        <v>9</v>
      </c>
      <c r="AO103">
        <v>1</v>
      </c>
      <c r="AP103" s="3">
        <v>9</v>
      </c>
      <c r="AQ103">
        <v>11</v>
      </c>
      <c r="AR103">
        <v>4</v>
      </c>
      <c r="AS103">
        <v>2</v>
      </c>
      <c r="AT103">
        <v>46</v>
      </c>
      <c r="AU103" s="6">
        <v>2</v>
      </c>
      <c r="AV103">
        <v>94</v>
      </c>
      <c r="AW103" s="3">
        <v>187</v>
      </c>
      <c r="AY103">
        <f t="shared" si="64"/>
        <v>3</v>
      </c>
      <c r="AZ103">
        <f t="shared" si="65"/>
        <v>2</v>
      </c>
      <c r="BA103" s="6">
        <f t="shared" si="66"/>
        <v>5</v>
      </c>
      <c r="BC103" s="11">
        <f t="shared" si="67"/>
        <v>1</v>
      </c>
      <c r="BD103" s="12">
        <f t="shared" si="68"/>
        <v>9</v>
      </c>
      <c r="BE103" s="11">
        <f t="shared" si="69"/>
        <v>1</v>
      </c>
      <c r="BF103" s="12">
        <f t="shared" si="70"/>
        <v>9</v>
      </c>
      <c r="BG103" s="11">
        <f t="shared" si="71"/>
        <v>1</v>
      </c>
      <c r="BH103" s="12">
        <f t="shared" si="72"/>
        <v>9</v>
      </c>
      <c r="BI103" s="24">
        <f t="shared" si="73"/>
        <v>3</v>
      </c>
      <c r="BJ103" s="25">
        <f t="shared" si="74"/>
        <v>5</v>
      </c>
      <c r="BK103" s="24">
        <f t="shared" si="75"/>
        <v>1</v>
      </c>
      <c r="BL103" s="24">
        <f t="shared" si="76"/>
        <v>9</v>
      </c>
      <c r="BM103" s="25">
        <f t="shared" si="77"/>
        <v>4.5</v>
      </c>
      <c r="BP103" s="11">
        <f t="shared" si="78"/>
        <v>4</v>
      </c>
      <c r="BQ103" s="12">
        <f t="shared" si="79"/>
        <v>36</v>
      </c>
      <c r="BR103" s="11">
        <f t="shared" si="80"/>
        <v>5</v>
      </c>
      <c r="BS103" s="12">
        <f t="shared" si="81"/>
        <v>45</v>
      </c>
      <c r="BT103" s="11">
        <f t="shared" si="82"/>
        <v>4</v>
      </c>
      <c r="BU103" s="12">
        <f t="shared" si="83"/>
        <v>36</v>
      </c>
      <c r="BV103" s="11">
        <f t="shared" si="84"/>
        <v>12</v>
      </c>
      <c r="BW103" s="12">
        <f t="shared" si="85"/>
        <v>20</v>
      </c>
      <c r="BX103" s="11">
        <f t="shared" si="86"/>
        <v>13</v>
      </c>
      <c r="BY103" s="11">
        <f t="shared" si="87"/>
        <v>117</v>
      </c>
      <c r="BZ103" s="56"/>
    </row>
    <row r="104" spans="1:78" x14ac:dyDescent="0.25">
      <c r="A104" t="s">
        <v>246</v>
      </c>
      <c r="B104" s="5">
        <v>3</v>
      </c>
      <c r="C104">
        <v>5</v>
      </c>
      <c r="D104" s="6">
        <v>7</v>
      </c>
      <c r="E104">
        <v>3</v>
      </c>
      <c r="F104" s="6">
        <v>6</v>
      </c>
      <c r="G104">
        <v>5</v>
      </c>
      <c r="H104" s="3">
        <v>8</v>
      </c>
      <c r="I104">
        <v>1</v>
      </c>
      <c r="J104" s="6">
        <v>9</v>
      </c>
      <c r="K104">
        <v>1</v>
      </c>
      <c r="L104" s="6">
        <v>9</v>
      </c>
      <c r="M104">
        <v>5</v>
      </c>
      <c r="N104" s="6">
        <v>1</v>
      </c>
      <c r="O104">
        <v>1</v>
      </c>
      <c r="P104" s="3">
        <v>9</v>
      </c>
      <c r="Q104">
        <v>5</v>
      </c>
      <c r="R104" s="6">
        <v>1</v>
      </c>
      <c r="S104">
        <v>5</v>
      </c>
      <c r="T104" s="6">
        <v>9</v>
      </c>
      <c r="U104">
        <v>5</v>
      </c>
      <c r="V104" s="6">
        <v>1</v>
      </c>
      <c r="W104">
        <v>5</v>
      </c>
      <c r="X104" s="3">
        <v>1</v>
      </c>
      <c r="Y104">
        <v>1</v>
      </c>
      <c r="Z104" s="6">
        <v>9</v>
      </c>
      <c r="AA104">
        <v>5</v>
      </c>
      <c r="AB104" s="6">
        <v>1</v>
      </c>
      <c r="AC104">
        <v>1</v>
      </c>
      <c r="AD104" s="6">
        <v>9</v>
      </c>
      <c r="AE104">
        <v>1</v>
      </c>
      <c r="AF104" s="3">
        <v>9</v>
      </c>
      <c r="AG104">
        <v>1</v>
      </c>
      <c r="AH104" s="6">
        <v>9</v>
      </c>
      <c r="AI104">
        <v>1</v>
      </c>
      <c r="AJ104" s="6">
        <v>9</v>
      </c>
      <c r="AK104">
        <v>1</v>
      </c>
      <c r="AL104" s="6">
        <v>9</v>
      </c>
      <c r="AM104">
        <v>5</v>
      </c>
      <c r="AN104" s="6">
        <v>1</v>
      </c>
      <c r="AO104">
        <v>1</v>
      </c>
      <c r="AP104" s="3">
        <v>9</v>
      </c>
      <c r="AQ104">
        <v>11</v>
      </c>
      <c r="AR104">
        <v>4</v>
      </c>
      <c r="AS104">
        <v>4</v>
      </c>
      <c r="AT104">
        <v>24</v>
      </c>
      <c r="AU104" s="6">
        <v>1</v>
      </c>
      <c r="AV104">
        <v>122</v>
      </c>
      <c r="AW104" s="3">
        <v>384</v>
      </c>
      <c r="AY104">
        <f t="shared" si="64"/>
        <v>5</v>
      </c>
      <c r="AZ104">
        <f t="shared" si="65"/>
        <v>3</v>
      </c>
      <c r="BA104" s="6">
        <f t="shared" si="66"/>
        <v>5</v>
      </c>
      <c r="BC104" s="11">
        <f t="shared" si="67"/>
        <v>2</v>
      </c>
      <c r="BD104" s="12">
        <f t="shared" si="68"/>
        <v>7</v>
      </c>
      <c r="BE104" s="11">
        <f t="shared" si="69"/>
        <v>1.8</v>
      </c>
      <c r="BF104" s="12">
        <f t="shared" si="70"/>
        <v>7.4</v>
      </c>
      <c r="BG104" s="11">
        <f t="shared" si="71"/>
        <v>2</v>
      </c>
      <c r="BH104" s="12">
        <f t="shared" si="72"/>
        <v>7</v>
      </c>
      <c r="BI104" s="24">
        <f t="shared" si="73"/>
        <v>5</v>
      </c>
      <c r="BJ104" s="25">
        <f t="shared" si="74"/>
        <v>3</v>
      </c>
      <c r="BK104" s="24">
        <f t="shared" si="75"/>
        <v>1.9230769230769231</v>
      </c>
      <c r="BL104" s="24">
        <f t="shared" si="76"/>
        <v>7.1538461538461542</v>
      </c>
      <c r="BM104" s="25">
        <f t="shared" si="77"/>
        <v>4.2692307692307692</v>
      </c>
      <c r="BP104" s="11">
        <f t="shared" si="78"/>
        <v>8</v>
      </c>
      <c r="BQ104" s="12">
        <f t="shared" si="79"/>
        <v>28</v>
      </c>
      <c r="BR104" s="11">
        <f t="shared" si="80"/>
        <v>9</v>
      </c>
      <c r="BS104" s="12">
        <f t="shared" si="81"/>
        <v>37</v>
      </c>
      <c r="BT104" s="11">
        <f t="shared" si="82"/>
        <v>8</v>
      </c>
      <c r="BU104" s="12">
        <f t="shared" si="83"/>
        <v>28</v>
      </c>
      <c r="BV104" s="11">
        <f t="shared" si="84"/>
        <v>20</v>
      </c>
      <c r="BW104" s="12">
        <f t="shared" si="85"/>
        <v>12</v>
      </c>
      <c r="BX104" s="11">
        <f t="shared" si="86"/>
        <v>25</v>
      </c>
      <c r="BY104" s="11">
        <f t="shared" si="87"/>
        <v>93</v>
      </c>
      <c r="BZ104" s="56"/>
    </row>
    <row r="105" spans="1:78" x14ac:dyDescent="0.25">
      <c r="A105" t="s">
        <v>247</v>
      </c>
      <c r="B105" s="5">
        <v>3</v>
      </c>
      <c r="C105">
        <v>4</v>
      </c>
      <c r="D105" s="6">
        <v>4</v>
      </c>
      <c r="E105">
        <v>2</v>
      </c>
      <c r="F105" s="6">
        <v>6</v>
      </c>
      <c r="G105">
        <v>5</v>
      </c>
      <c r="H105" s="3">
        <v>3</v>
      </c>
      <c r="I105">
        <v>1</v>
      </c>
      <c r="J105" s="6">
        <v>9</v>
      </c>
      <c r="K105">
        <v>5</v>
      </c>
      <c r="L105" s="6">
        <v>1</v>
      </c>
      <c r="M105">
        <v>1</v>
      </c>
      <c r="N105" s="6">
        <v>9</v>
      </c>
      <c r="O105">
        <v>1</v>
      </c>
      <c r="P105" s="3">
        <v>9</v>
      </c>
      <c r="Q105">
        <v>5</v>
      </c>
      <c r="R105" s="6">
        <v>1</v>
      </c>
      <c r="S105">
        <v>6</v>
      </c>
      <c r="T105" s="6">
        <v>5</v>
      </c>
      <c r="U105">
        <v>5</v>
      </c>
      <c r="V105" s="6">
        <v>1</v>
      </c>
      <c r="W105">
        <v>5</v>
      </c>
      <c r="X105" s="3">
        <v>1</v>
      </c>
      <c r="Y105">
        <v>1</v>
      </c>
      <c r="Z105" s="6">
        <v>9</v>
      </c>
      <c r="AA105">
        <v>1</v>
      </c>
      <c r="AB105" s="6">
        <v>9</v>
      </c>
      <c r="AC105">
        <v>1</v>
      </c>
      <c r="AD105" s="6">
        <v>9</v>
      </c>
      <c r="AE105">
        <v>1</v>
      </c>
      <c r="AF105" s="3">
        <v>9</v>
      </c>
      <c r="AG105">
        <v>1</v>
      </c>
      <c r="AH105" s="6">
        <v>9</v>
      </c>
      <c r="AI105">
        <v>1</v>
      </c>
      <c r="AJ105" s="6">
        <v>9</v>
      </c>
      <c r="AK105">
        <v>1</v>
      </c>
      <c r="AL105" s="6">
        <v>9</v>
      </c>
      <c r="AM105">
        <v>1</v>
      </c>
      <c r="AN105" s="6">
        <v>9</v>
      </c>
      <c r="AO105">
        <v>1</v>
      </c>
      <c r="AP105" s="3">
        <v>9</v>
      </c>
      <c r="AQ105">
        <v>11</v>
      </c>
      <c r="AR105">
        <v>3</v>
      </c>
      <c r="AS105">
        <v>2</v>
      </c>
      <c r="AT105">
        <v>36</v>
      </c>
      <c r="AU105" s="6">
        <v>1</v>
      </c>
      <c r="AV105">
        <v>141</v>
      </c>
      <c r="AW105" s="3">
        <v>323</v>
      </c>
      <c r="AY105">
        <f t="shared" si="64"/>
        <v>4</v>
      </c>
      <c r="AZ105">
        <f t="shared" si="65"/>
        <v>2</v>
      </c>
      <c r="BA105" s="6">
        <f t="shared" si="66"/>
        <v>5</v>
      </c>
      <c r="BC105" s="11">
        <f t="shared" si="67"/>
        <v>2</v>
      </c>
      <c r="BD105" s="12">
        <f t="shared" si="68"/>
        <v>7</v>
      </c>
      <c r="BE105" s="11">
        <f t="shared" si="69"/>
        <v>1</v>
      </c>
      <c r="BF105" s="12">
        <f t="shared" si="70"/>
        <v>9</v>
      </c>
      <c r="BG105" s="11">
        <f t="shared" si="71"/>
        <v>1</v>
      </c>
      <c r="BH105" s="12">
        <f t="shared" si="72"/>
        <v>9</v>
      </c>
      <c r="BI105" s="24">
        <f t="shared" si="73"/>
        <v>5.25</v>
      </c>
      <c r="BJ105" s="25">
        <f t="shared" si="74"/>
        <v>2</v>
      </c>
      <c r="BK105" s="24">
        <f t="shared" si="75"/>
        <v>1.3076923076923077</v>
      </c>
      <c r="BL105" s="24">
        <f t="shared" si="76"/>
        <v>8.384615384615385</v>
      </c>
      <c r="BM105" s="25">
        <f t="shared" si="77"/>
        <v>4.2355769230769234</v>
      </c>
      <c r="BP105" s="11">
        <f t="shared" si="78"/>
        <v>8</v>
      </c>
      <c r="BQ105" s="12">
        <f t="shared" si="79"/>
        <v>28</v>
      </c>
      <c r="BR105" s="11">
        <f t="shared" si="80"/>
        <v>5</v>
      </c>
      <c r="BS105" s="12">
        <f t="shared" si="81"/>
        <v>45</v>
      </c>
      <c r="BT105" s="11">
        <f t="shared" si="82"/>
        <v>4</v>
      </c>
      <c r="BU105" s="12">
        <f t="shared" si="83"/>
        <v>36</v>
      </c>
      <c r="BV105" s="11">
        <f t="shared" si="84"/>
        <v>21</v>
      </c>
      <c r="BW105" s="12">
        <f t="shared" si="85"/>
        <v>8</v>
      </c>
      <c r="BX105" s="11">
        <f t="shared" si="86"/>
        <v>17</v>
      </c>
      <c r="BY105" s="11">
        <f t="shared" si="87"/>
        <v>109</v>
      </c>
      <c r="BZ105" s="56"/>
    </row>
    <row r="106" spans="1:78" x14ac:dyDescent="0.25">
      <c r="A106" t="s">
        <v>248</v>
      </c>
      <c r="B106" s="5">
        <v>3</v>
      </c>
      <c r="C106">
        <v>4</v>
      </c>
      <c r="D106" s="6">
        <v>4</v>
      </c>
      <c r="E106">
        <v>3</v>
      </c>
      <c r="F106" s="6">
        <v>5</v>
      </c>
      <c r="G106">
        <v>5</v>
      </c>
      <c r="H106" s="3">
        <v>2</v>
      </c>
      <c r="I106">
        <v>1</v>
      </c>
      <c r="J106" s="6">
        <v>9</v>
      </c>
      <c r="K106">
        <v>1</v>
      </c>
      <c r="L106" s="6">
        <v>9</v>
      </c>
      <c r="M106">
        <v>1</v>
      </c>
      <c r="N106" s="6">
        <v>9</v>
      </c>
      <c r="O106">
        <v>1</v>
      </c>
      <c r="P106" s="3">
        <v>9</v>
      </c>
      <c r="Q106">
        <v>6</v>
      </c>
      <c r="R106" s="6">
        <v>5</v>
      </c>
      <c r="S106">
        <v>5</v>
      </c>
      <c r="T106" s="6">
        <v>1</v>
      </c>
      <c r="U106">
        <v>5</v>
      </c>
      <c r="V106" s="6">
        <v>1</v>
      </c>
      <c r="W106">
        <v>5</v>
      </c>
      <c r="X106" s="3">
        <v>1</v>
      </c>
      <c r="Y106">
        <v>1</v>
      </c>
      <c r="Z106" s="6">
        <v>9</v>
      </c>
      <c r="AA106">
        <v>1</v>
      </c>
      <c r="AB106" s="6">
        <v>9</v>
      </c>
      <c r="AC106">
        <v>1</v>
      </c>
      <c r="AD106" s="6">
        <v>9</v>
      </c>
      <c r="AE106">
        <v>1</v>
      </c>
      <c r="AF106" s="3">
        <v>9</v>
      </c>
      <c r="AG106">
        <v>1</v>
      </c>
      <c r="AH106" s="6">
        <v>9</v>
      </c>
      <c r="AI106">
        <v>1</v>
      </c>
      <c r="AJ106" s="6">
        <v>9</v>
      </c>
      <c r="AK106">
        <v>1</v>
      </c>
      <c r="AL106" s="6">
        <v>9</v>
      </c>
      <c r="AM106">
        <v>1</v>
      </c>
      <c r="AN106" s="6">
        <v>9</v>
      </c>
      <c r="AO106">
        <v>1</v>
      </c>
      <c r="AP106" s="3">
        <v>9</v>
      </c>
      <c r="AQ106">
        <v>11</v>
      </c>
      <c r="AR106">
        <v>4</v>
      </c>
      <c r="AS106">
        <v>2</v>
      </c>
      <c r="AT106">
        <v>31</v>
      </c>
      <c r="AU106" s="6">
        <v>1</v>
      </c>
      <c r="AV106">
        <v>64</v>
      </c>
      <c r="AW106" s="3">
        <v>680</v>
      </c>
      <c r="AY106">
        <f t="shared" si="64"/>
        <v>4</v>
      </c>
      <c r="AZ106">
        <f t="shared" si="65"/>
        <v>3</v>
      </c>
      <c r="BA106" s="6">
        <f t="shared" si="66"/>
        <v>5</v>
      </c>
      <c r="BC106" s="11">
        <f t="shared" si="67"/>
        <v>1</v>
      </c>
      <c r="BD106" s="12">
        <f t="shared" si="68"/>
        <v>9</v>
      </c>
      <c r="BE106" s="11">
        <f t="shared" si="69"/>
        <v>1</v>
      </c>
      <c r="BF106" s="12">
        <f t="shared" si="70"/>
        <v>9</v>
      </c>
      <c r="BG106" s="11">
        <f t="shared" si="71"/>
        <v>1</v>
      </c>
      <c r="BH106" s="12">
        <f t="shared" si="72"/>
        <v>9</v>
      </c>
      <c r="BI106" s="24">
        <f t="shared" si="73"/>
        <v>5.25</v>
      </c>
      <c r="BJ106" s="25">
        <f t="shared" si="74"/>
        <v>2</v>
      </c>
      <c r="BK106" s="24">
        <f t="shared" si="75"/>
        <v>1</v>
      </c>
      <c r="BL106" s="24">
        <f t="shared" si="76"/>
        <v>9</v>
      </c>
      <c r="BM106" s="25">
        <f t="shared" si="77"/>
        <v>4.3125</v>
      </c>
      <c r="BP106" s="11">
        <f t="shared" si="78"/>
        <v>4</v>
      </c>
      <c r="BQ106" s="12">
        <f t="shared" si="79"/>
        <v>36</v>
      </c>
      <c r="BR106" s="11">
        <f t="shared" si="80"/>
        <v>5</v>
      </c>
      <c r="BS106" s="12">
        <f t="shared" si="81"/>
        <v>45</v>
      </c>
      <c r="BT106" s="11">
        <f t="shared" si="82"/>
        <v>4</v>
      </c>
      <c r="BU106" s="12">
        <f t="shared" si="83"/>
        <v>36</v>
      </c>
      <c r="BV106" s="11">
        <f t="shared" si="84"/>
        <v>21</v>
      </c>
      <c r="BW106" s="12">
        <f t="shared" si="85"/>
        <v>8</v>
      </c>
      <c r="BX106" s="11">
        <f t="shared" si="86"/>
        <v>13</v>
      </c>
      <c r="BY106" s="11">
        <f t="shared" si="87"/>
        <v>117</v>
      </c>
      <c r="BZ106" s="56"/>
    </row>
    <row r="107" spans="1:78" x14ac:dyDescent="0.25">
      <c r="A107" t="s">
        <v>249</v>
      </c>
      <c r="B107" s="5">
        <v>3</v>
      </c>
      <c r="C107">
        <v>3</v>
      </c>
      <c r="D107" s="6">
        <v>4</v>
      </c>
      <c r="E107">
        <v>5</v>
      </c>
      <c r="F107" s="6">
        <v>4</v>
      </c>
      <c r="G107">
        <v>5</v>
      </c>
      <c r="H107" s="3">
        <v>4</v>
      </c>
      <c r="I107">
        <v>1</v>
      </c>
      <c r="J107" s="6">
        <v>9</v>
      </c>
      <c r="K107">
        <v>1</v>
      </c>
      <c r="L107" s="6">
        <v>9</v>
      </c>
      <c r="M107">
        <v>1</v>
      </c>
      <c r="N107" s="6">
        <v>9</v>
      </c>
      <c r="O107">
        <v>1</v>
      </c>
      <c r="P107" s="3">
        <v>9</v>
      </c>
      <c r="Q107">
        <v>1</v>
      </c>
      <c r="R107" s="6">
        <v>9</v>
      </c>
      <c r="S107">
        <v>5</v>
      </c>
      <c r="T107" s="6">
        <v>1</v>
      </c>
      <c r="U107">
        <v>5</v>
      </c>
      <c r="V107" s="6">
        <v>1</v>
      </c>
      <c r="W107">
        <v>1</v>
      </c>
      <c r="X107" s="3">
        <v>9</v>
      </c>
      <c r="Y107">
        <v>1</v>
      </c>
      <c r="Z107" s="6">
        <v>9</v>
      </c>
      <c r="AA107">
        <v>1</v>
      </c>
      <c r="AB107" s="6">
        <v>9</v>
      </c>
      <c r="AC107">
        <v>1</v>
      </c>
      <c r="AD107" s="6">
        <v>9</v>
      </c>
      <c r="AE107">
        <v>5</v>
      </c>
      <c r="AF107" s="3">
        <v>1</v>
      </c>
      <c r="AG107">
        <v>5</v>
      </c>
      <c r="AH107" s="6">
        <v>1</v>
      </c>
      <c r="AI107">
        <v>1</v>
      </c>
      <c r="AJ107" s="6">
        <v>9</v>
      </c>
      <c r="AK107">
        <v>5</v>
      </c>
      <c r="AL107" s="6">
        <v>1</v>
      </c>
      <c r="AM107">
        <v>1</v>
      </c>
      <c r="AN107" s="6">
        <v>7</v>
      </c>
      <c r="AO107">
        <v>5</v>
      </c>
      <c r="AP107" s="3">
        <v>1</v>
      </c>
      <c r="AQ107">
        <v>11</v>
      </c>
      <c r="AR107">
        <v>3</v>
      </c>
      <c r="AS107">
        <v>4</v>
      </c>
      <c r="AT107">
        <v>32</v>
      </c>
      <c r="AU107" s="6">
        <v>1</v>
      </c>
      <c r="AV107">
        <v>145</v>
      </c>
      <c r="AW107" s="3">
        <v>461</v>
      </c>
      <c r="AY107">
        <f t="shared" si="64"/>
        <v>3</v>
      </c>
      <c r="AZ107">
        <f t="shared" si="65"/>
        <v>5</v>
      </c>
      <c r="BA107" s="6">
        <f t="shared" si="66"/>
        <v>5</v>
      </c>
      <c r="BC107" s="11">
        <f t="shared" si="67"/>
        <v>1</v>
      </c>
      <c r="BD107" s="12">
        <f t="shared" si="68"/>
        <v>9</v>
      </c>
      <c r="BE107" s="11">
        <f t="shared" si="69"/>
        <v>3.4</v>
      </c>
      <c r="BF107" s="12">
        <f t="shared" si="70"/>
        <v>3.8</v>
      </c>
      <c r="BG107" s="11">
        <f t="shared" si="71"/>
        <v>2</v>
      </c>
      <c r="BH107" s="12">
        <f t="shared" si="72"/>
        <v>7</v>
      </c>
      <c r="BI107" s="24">
        <f t="shared" si="73"/>
        <v>3</v>
      </c>
      <c r="BJ107" s="25">
        <f t="shared" si="74"/>
        <v>5</v>
      </c>
      <c r="BK107" s="24">
        <f t="shared" si="75"/>
        <v>2.2307692307692308</v>
      </c>
      <c r="BL107" s="24">
        <f t="shared" si="76"/>
        <v>6.384615384615385</v>
      </c>
      <c r="BM107" s="25">
        <f t="shared" si="77"/>
        <v>4.1538461538461533</v>
      </c>
      <c r="BP107" s="11">
        <f t="shared" si="78"/>
        <v>4</v>
      </c>
      <c r="BQ107" s="12">
        <f t="shared" si="79"/>
        <v>36</v>
      </c>
      <c r="BR107" s="11">
        <f t="shared" si="80"/>
        <v>17</v>
      </c>
      <c r="BS107" s="12">
        <f t="shared" si="81"/>
        <v>19</v>
      </c>
      <c r="BT107" s="11">
        <f t="shared" si="82"/>
        <v>8</v>
      </c>
      <c r="BU107" s="12">
        <f t="shared" si="83"/>
        <v>28</v>
      </c>
      <c r="BV107" s="11">
        <f t="shared" si="84"/>
        <v>12</v>
      </c>
      <c r="BW107" s="12">
        <f t="shared" si="85"/>
        <v>20</v>
      </c>
      <c r="BX107" s="11">
        <f t="shared" si="86"/>
        <v>29</v>
      </c>
      <c r="BY107" s="11">
        <f t="shared" si="87"/>
        <v>83</v>
      </c>
      <c r="BZ107" s="56"/>
    </row>
    <row r="108" spans="1:78" x14ac:dyDescent="0.25">
      <c r="A108" s="31" t="s">
        <v>258</v>
      </c>
      <c r="B108" s="5">
        <v>3</v>
      </c>
      <c r="C108">
        <v>3</v>
      </c>
      <c r="D108" s="6">
        <v>6</v>
      </c>
      <c r="E108">
        <v>4</v>
      </c>
      <c r="F108" s="6">
        <v>3</v>
      </c>
      <c r="G108">
        <v>5</v>
      </c>
      <c r="H108" s="3">
        <v>3</v>
      </c>
      <c r="I108">
        <v>6</v>
      </c>
      <c r="J108" s="6">
        <v>5</v>
      </c>
      <c r="K108">
        <v>1</v>
      </c>
      <c r="L108" s="6">
        <v>9</v>
      </c>
      <c r="M108">
        <v>1</v>
      </c>
      <c r="N108" s="6">
        <v>9</v>
      </c>
      <c r="O108">
        <v>1</v>
      </c>
      <c r="P108" s="3">
        <v>9</v>
      </c>
      <c r="Q108">
        <v>6</v>
      </c>
      <c r="R108" s="6">
        <v>5</v>
      </c>
      <c r="S108">
        <v>1</v>
      </c>
      <c r="T108" s="6">
        <v>9</v>
      </c>
      <c r="U108">
        <v>5</v>
      </c>
      <c r="V108" s="6">
        <v>1</v>
      </c>
      <c r="W108">
        <v>6</v>
      </c>
      <c r="X108" s="3">
        <v>5</v>
      </c>
      <c r="Y108">
        <v>1</v>
      </c>
      <c r="Z108" s="6">
        <v>9</v>
      </c>
      <c r="AA108">
        <v>1</v>
      </c>
      <c r="AB108" s="6">
        <v>9</v>
      </c>
      <c r="AC108">
        <v>1</v>
      </c>
      <c r="AD108" s="6">
        <v>9</v>
      </c>
      <c r="AE108">
        <v>6</v>
      </c>
      <c r="AF108" s="3">
        <v>5</v>
      </c>
      <c r="AG108">
        <v>1</v>
      </c>
      <c r="AH108" s="6">
        <v>9</v>
      </c>
      <c r="AI108">
        <v>1</v>
      </c>
      <c r="AJ108" s="6">
        <v>9</v>
      </c>
      <c r="AK108">
        <v>1</v>
      </c>
      <c r="AL108" s="6">
        <v>9</v>
      </c>
      <c r="AM108">
        <v>1</v>
      </c>
      <c r="AN108" s="6">
        <v>9</v>
      </c>
      <c r="AO108">
        <v>1</v>
      </c>
      <c r="AP108" s="3">
        <v>9</v>
      </c>
      <c r="AQ108">
        <v>11</v>
      </c>
      <c r="AR108">
        <v>4</v>
      </c>
      <c r="AS108">
        <v>3</v>
      </c>
      <c r="AT108">
        <v>31</v>
      </c>
      <c r="AU108" s="6">
        <v>2</v>
      </c>
      <c r="AV108">
        <v>145</v>
      </c>
      <c r="AW108" s="3">
        <v>544</v>
      </c>
      <c r="AY108">
        <f t="shared" si="64"/>
        <v>3</v>
      </c>
      <c r="AZ108">
        <f t="shared" si="65"/>
        <v>4</v>
      </c>
      <c r="BA108" s="6">
        <f t="shared" si="66"/>
        <v>5</v>
      </c>
      <c r="BC108" s="11">
        <f t="shared" si="67"/>
        <v>2.25</v>
      </c>
      <c r="BD108" s="12">
        <f t="shared" si="68"/>
        <v>8</v>
      </c>
      <c r="BE108" s="11">
        <f t="shared" si="69"/>
        <v>1</v>
      </c>
      <c r="BF108" s="12">
        <f t="shared" si="70"/>
        <v>9</v>
      </c>
      <c r="BG108" s="11">
        <f t="shared" si="71"/>
        <v>2.25</v>
      </c>
      <c r="BH108" s="12">
        <f t="shared" si="72"/>
        <v>8</v>
      </c>
      <c r="BI108" s="24">
        <f t="shared" si="73"/>
        <v>4.5</v>
      </c>
      <c r="BJ108" s="25">
        <f t="shared" si="74"/>
        <v>5</v>
      </c>
      <c r="BK108" s="24">
        <f t="shared" si="75"/>
        <v>1.7692307692307692</v>
      </c>
      <c r="BL108" s="24">
        <f t="shared" si="76"/>
        <v>8.384615384615385</v>
      </c>
      <c r="BM108" s="25">
        <f t="shared" si="77"/>
        <v>4.9134615384615383</v>
      </c>
      <c r="BP108" s="11">
        <f t="shared" si="78"/>
        <v>9</v>
      </c>
      <c r="BQ108" s="12">
        <f t="shared" si="79"/>
        <v>32</v>
      </c>
      <c r="BR108" s="11">
        <f t="shared" si="80"/>
        <v>5</v>
      </c>
      <c r="BS108" s="12">
        <f t="shared" si="81"/>
        <v>45</v>
      </c>
      <c r="BT108" s="11">
        <f t="shared" si="82"/>
        <v>9</v>
      </c>
      <c r="BU108" s="12">
        <f t="shared" si="83"/>
        <v>32</v>
      </c>
      <c r="BV108" s="11">
        <f t="shared" si="84"/>
        <v>18</v>
      </c>
      <c r="BW108" s="12">
        <f t="shared" si="85"/>
        <v>20</v>
      </c>
      <c r="BX108" s="11">
        <f t="shared" si="86"/>
        <v>23</v>
      </c>
      <c r="BY108" s="11">
        <f t="shared" si="87"/>
        <v>109</v>
      </c>
      <c r="BZ108" s="56"/>
    </row>
    <row r="109" spans="1:78" x14ac:dyDescent="0.25">
      <c r="A109" s="31" t="s">
        <v>259</v>
      </c>
      <c r="B109" s="5">
        <v>3</v>
      </c>
      <c r="C109">
        <v>3</v>
      </c>
      <c r="D109" s="6">
        <v>6</v>
      </c>
      <c r="E109">
        <v>2</v>
      </c>
      <c r="F109" s="6">
        <v>6</v>
      </c>
      <c r="G109">
        <v>4</v>
      </c>
      <c r="H109" s="3">
        <v>4</v>
      </c>
      <c r="I109">
        <v>1</v>
      </c>
      <c r="J109" s="6">
        <v>9</v>
      </c>
      <c r="K109">
        <v>1</v>
      </c>
      <c r="L109" s="6">
        <v>9</v>
      </c>
      <c r="M109">
        <v>1</v>
      </c>
      <c r="N109" s="6">
        <v>9</v>
      </c>
      <c r="O109">
        <v>1</v>
      </c>
      <c r="P109" s="3">
        <v>9</v>
      </c>
      <c r="Q109">
        <v>5</v>
      </c>
      <c r="R109" s="6">
        <v>1</v>
      </c>
      <c r="S109">
        <v>5</v>
      </c>
      <c r="T109" s="6">
        <v>1</v>
      </c>
      <c r="U109">
        <v>5</v>
      </c>
      <c r="V109" s="6">
        <v>1</v>
      </c>
      <c r="W109">
        <v>5</v>
      </c>
      <c r="X109" s="3">
        <v>1</v>
      </c>
      <c r="Y109">
        <v>1</v>
      </c>
      <c r="Z109" s="6">
        <v>9</v>
      </c>
      <c r="AA109">
        <v>6</v>
      </c>
      <c r="AB109" s="6">
        <v>5</v>
      </c>
      <c r="AC109">
        <v>1</v>
      </c>
      <c r="AD109" s="6">
        <v>9</v>
      </c>
      <c r="AE109">
        <v>1</v>
      </c>
      <c r="AF109" s="3">
        <v>9</v>
      </c>
      <c r="AG109">
        <v>1</v>
      </c>
      <c r="AH109" s="6">
        <v>9</v>
      </c>
      <c r="AI109">
        <v>1</v>
      </c>
      <c r="AJ109" s="6">
        <v>9</v>
      </c>
      <c r="AK109">
        <v>1</v>
      </c>
      <c r="AL109" s="6">
        <v>9</v>
      </c>
      <c r="AM109">
        <v>1</v>
      </c>
      <c r="AN109" s="6">
        <v>9</v>
      </c>
      <c r="AO109">
        <v>1</v>
      </c>
      <c r="AP109" s="3">
        <v>9</v>
      </c>
      <c r="AQ109">
        <v>11</v>
      </c>
      <c r="AR109">
        <v>4</v>
      </c>
      <c r="AS109">
        <v>2</v>
      </c>
      <c r="AT109">
        <v>24</v>
      </c>
      <c r="AU109" s="6">
        <v>2</v>
      </c>
      <c r="AV109">
        <v>96</v>
      </c>
      <c r="AW109" s="3">
        <v>1089</v>
      </c>
      <c r="AY109">
        <f t="shared" si="64"/>
        <v>3</v>
      </c>
      <c r="AZ109">
        <f t="shared" si="65"/>
        <v>2</v>
      </c>
      <c r="BA109" s="6">
        <f t="shared" si="66"/>
        <v>4</v>
      </c>
      <c r="BC109" s="11">
        <f t="shared" si="67"/>
        <v>1</v>
      </c>
      <c r="BD109" s="12">
        <f t="shared" si="68"/>
        <v>9</v>
      </c>
      <c r="BE109" s="11">
        <f t="shared" si="69"/>
        <v>1</v>
      </c>
      <c r="BF109" s="12">
        <f t="shared" si="70"/>
        <v>9</v>
      </c>
      <c r="BG109" s="11">
        <f t="shared" si="71"/>
        <v>2.25</v>
      </c>
      <c r="BH109" s="12">
        <f t="shared" si="72"/>
        <v>8</v>
      </c>
      <c r="BI109" s="24">
        <f t="shared" si="73"/>
        <v>5</v>
      </c>
      <c r="BJ109" s="25">
        <f t="shared" si="74"/>
        <v>1</v>
      </c>
      <c r="BK109" s="24">
        <f t="shared" si="75"/>
        <v>1.3846153846153846</v>
      </c>
      <c r="BL109" s="24">
        <f t="shared" si="76"/>
        <v>8.6923076923076916</v>
      </c>
      <c r="BM109" s="25">
        <f t="shared" si="77"/>
        <v>4.0192307692307692</v>
      </c>
      <c r="BP109" s="11">
        <f t="shared" si="78"/>
        <v>4</v>
      </c>
      <c r="BQ109" s="12">
        <f t="shared" si="79"/>
        <v>36</v>
      </c>
      <c r="BR109" s="11">
        <f t="shared" si="80"/>
        <v>5</v>
      </c>
      <c r="BS109" s="12">
        <f t="shared" si="81"/>
        <v>45</v>
      </c>
      <c r="BT109" s="11">
        <f t="shared" si="82"/>
        <v>9</v>
      </c>
      <c r="BU109" s="12">
        <f t="shared" si="83"/>
        <v>32</v>
      </c>
      <c r="BV109" s="11">
        <f t="shared" si="84"/>
        <v>20</v>
      </c>
      <c r="BW109" s="12">
        <f t="shared" si="85"/>
        <v>4</v>
      </c>
      <c r="BX109" s="11">
        <f t="shared" si="86"/>
        <v>18</v>
      </c>
      <c r="BY109" s="11">
        <f t="shared" si="87"/>
        <v>113</v>
      </c>
      <c r="BZ109" s="56"/>
    </row>
    <row r="110" spans="1:78" s="13" customFormat="1" ht="18.75" x14ac:dyDescent="0.3">
      <c r="A110" s="13" t="s">
        <v>276</v>
      </c>
      <c r="B110" s="30"/>
      <c r="C110" s="18">
        <f t="shared" ref="C110:AP110" si="88">AVERAGE(C77:C109)</f>
        <v>3.7878787878787881</v>
      </c>
      <c r="D110" s="19">
        <f t="shared" si="88"/>
        <v>4.333333333333333</v>
      </c>
      <c r="E110" s="18">
        <f t="shared" si="88"/>
        <v>3.1818181818181817</v>
      </c>
      <c r="F110" s="19">
        <f t="shared" si="88"/>
        <v>4.7878787878787881</v>
      </c>
      <c r="G110" s="18">
        <f t="shared" si="88"/>
        <v>4.8181818181818183</v>
      </c>
      <c r="H110" s="38">
        <f t="shared" si="88"/>
        <v>2.7272727272727271</v>
      </c>
      <c r="I110" s="18">
        <f t="shared" si="88"/>
        <v>1.6666666666666667</v>
      </c>
      <c r="J110" s="19">
        <f t="shared" si="88"/>
        <v>8</v>
      </c>
      <c r="K110" s="18">
        <f t="shared" si="88"/>
        <v>2.3030303030303032</v>
      </c>
      <c r="L110" s="19">
        <f t="shared" si="88"/>
        <v>6.6969696969696972</v>
      </c>
      <c r="M110" s="18">
        <f t="shared" si="88"/>
        <v>1.4848484848484849</v>
      </c>
      <c r="N110" s="19">
        <f t="shared" si="88"/>
        <v>7.6363636363636367</v>
      </c>
      <c r="O110" s="18">
        <f t="shared" si="88"/>
        <v>1.7878787878787878</v>
      </c>
      <c r="P110" s="38">
        <f t="shared" si="88"/>
        <v>7.7272727272727275</v>
      </c>
      <c r="Q110" s="18">
        <f t="shared" si="88"/>
        <v>3.7575757575757578</v>
      </c>
      <c r="R110" s="19">
        <f t="shared" si="88"/>
        <v>4.1515151515151514</v>
      </c>
      <c r="S110" s="18">
        <f t="shared" si="88"/>
        <v>3.3636363636363638</v>
      </c>
      <c r="T110" s="19">
        <f t="shared" si="88"/>
        <v>4.7878787878787881</v>
      </c>
      <c r="U110" s="18">
        <f t="shared" si="88"/>
        <v>4.1818181818181817</v>
      </c>
      <c r="V110" s="19">
        <f t="shared" si="88"/>
        <v>2.8484848484848486</v>
      </c>
      <c r="W110" s="18">
        <f t="shared" si="88"/>
        <v>3.7878787878787881</v>
      </c>
      <c r="X110" s="38">
        <f t="shared" si="88"/>
        <v>3.8484848484848486</v>
      </c>
      <c r="Y110" s="18">
        <f t="shared" si="88"/>
        <v>1.7272727272727273</v>
      </c>
      <c r="Z110" s="19">
        <f t="shared" si="88"/>
        <v>7.4848484848484844</v>
      </c>
      <c r="AA110" s="18">
        <f t="shared" si="88"/>
        <v>2.4242424242424243</v>
      </c>
      <c r="AB110" s="19">
        <f t="shared" si="88"/>
        <v>6.3636363636363633</v>
      </c>
      <c r="AC110" s="18">
        <f t="shared" si="88"/>
        <v>2.2424242424242422</v>
      </c>
      <c r="AD110" s="19">
        <f t="shared" si="88"/>
        <v>6.5454545454545459</v>
      </c>
      <c r="AE110" s="18">
        <f t="shared" si="88"/>
        <v>1.7878787878787878</v>
      </c>
      <c r="AF110" s="38">
        <f t="shared" si="88"/>
        <v>7.4848484848484844</v>
      </c>
      <c r="AG110" s="18">
        <f t="shared" si="88"/>
        <v>1.3333333333333333</v>
      </c>
      <c r="AH110" s="19">
        <f t="shared" si="88"/>
        <v>8.1212121212121211</v>
      </c>
      <c r="AI110" s="18">
        <f t="shared" si="88"/>
        <v>1.3636363636363635</v>
      </c>
      <c r="AJ110" s="19">
        <f t="shared" si="88"/>
        <v>8.4242424242424239</v>
      </c>
      <c r="AK110" s="18">
        <f t="shared" si="88"/>
        <v>1.9393939393939394</v>
      </c>
      <c r="AL110" s="19">
        <f t="shared" si="88"/>
        <v>7.2424242424242422</v>
      </c>
      <c r="AM110" s="18">
        <f t="shared" si="88"/>
        <v>2.1818181818181817</v>
      </c>
      <c r="AN110" s="19">
        <f t="shared" si="88"/>
        <v>6.6060606060606064</v>
      </c>
      <c r="AO110" s="18">
        <f t="shared" si="88"/>
        <v>1.7272727272727273</v>
      </c>
      <c r="AP110" s="38">
        <f t="shared" si="88"/>
        <v>7.0909090909090908</v>
      </c>
      <c r="AQ110" s="18"/>
      <c r="AR110" s="15">
        <f t="shared" ref="AR110:AW110" si="89">AVERAGE(AR77:AR109)</f>
        <v>3.7272727272727271</v>
      </c>
      <c r="AS110" s="15">
        <f t="shared" si="89"/>
        <v>2.606060606060606</v>
      </c>
      <c r="AT110" s="17">
        <f t="shared" si="89"/>
        <v>31.454545454545453</v>
      </c>
      <c r="AU110" s="16">
        <f t="shared" si="89"/>
        <v>1.606060606060606</v>
      </c>
      <c r="AV110" s="17">
        <f t="shared" si="89"/>
        <v>86.575757575757578</v>
      </c>
      <c r="AW110" s="40">
        <f t="shared" si="89"/>
        <v>406.39393939393938</v>
      </c>
      <c r="AX110" s="14"/>
      <c r="AY110" s="18">
        <f>AVERAGE(AY77:AY109)</f>
        <v>3.7878787878787881</v>
      </c>
      <c r="AZ110" s="18">
        <f>AVERAGE(AZ77:AZ109)</f>
        <v>3.1818181818181817</v>
      </c>
      <c r="BA110" s="19">
        <f>AVERAGE(BA77:BA109)</f>
        <v>4.8181818181818183</v>
      </c>
      <c r="BC110" s="18">
        <f t="shared" ref="BC110:BM110" si="90">AVERAGE(BC77:BC109)</f>
        <v>1.8106060606060606</v>
      </c>
      <c r="BD110" s="19">
        <f t="shared" si="90"/>
        <v>7.5151515151515156</v>
      </c>
      <c r="BE110" s="18">
        <f t="shared" si="90"/>
        <v>1.709090909090909</v>
      </c>
      <c r="BF110" s="19">
        <f t="shared" si="90"/>
        <v>7.4969696969696979</v>
      </c>
      <c r="BG110" s="18">
        <f t="shared" si="90"/>
        <v>2.0454545454545454</v>
      </c>
      <c r="BH110" s="19">
        <f t="shared" si="90"/>
        <v>6.9696969696969697</v>
      </c>
      <c r="BI110" s="20">
        <f t="shared" si="90"/>
        <v>3.7727272727272729</v>
      </c>
      <c r="BJ110" s="21">
        <f t="shared" si="90"/>
        <v>3.9090909090909092</v>
      </c>
      <c r="BK110" s="20">
        <f t="shared" si="90"/>
        <v>1.8438228438228434</v>
      </c>
      <c r="BL110" s="20">
        <f t="shared" si="90"/>
        <v>7.3403263403263397</v>
      </c>
      <c r="BM110" s="21">
        <f t="shared" si="90"/>
        <v>4.216491841491842</v>
      </c>
      <c r="BO110" s="14" t="s">
        <v>148</v>
      </c>
      <c r="BP110" s="18">
        <f t="shared" ref="BP110:BY110" si="91">VARP(BP77:BP109)</f>
        <v>15.032139577594123</v>
      </c>
      <c r="BQ110" s="19">
        <f t="shared" si="91"/>
        <v>55.087235996326903</v>
      </c>
      <c r="BR110" s="18">
        <f t="shared" si="91"/>
        <v>20.24793388429752</v>
      </c>
      <c r="BS110" s="19">
        <f t="shared" si="91"/>
        <v>97.461891643709819</v>
      </c>
      <c r="BT110" s="18">
        <f t="shared" si="91"/>
        <v>9.7851239669421481</v>
      </c>
      <c r="BU110" s="19">
        <f t="shared" si="91"/>
        <v>44.712580348943987</v>
      </c>
      <c r="BV110" s="18">
        <f t="shared" si="91"/>
        <v>19.658402203856749</v>
      </c>
      <c r="BW110" s="19">
        <f t="shared" si="91"/>
        <v>60.352617079889804</v>
      </c>
      <c r="BX110" s="18">
        <f t="shared" si="91"/>
        <v>80.453627180899915</v>
      </c>
      <c r="BY110" s="18">
        <f t="shared" si="91"/>
        <v>440.48668503213958</v>
      </c>
      <c r="BZ110" s="73"/>
    </row>
    <row r="111" spans="1:78" s="1" customFormat="1" ht="15.75" customHeight="1" x14ac:dyDescent="0.25">
      <c r="A111" t="s">
        <v>146</v>
      </c>
      <c r="B111" s="67"/>
      <c r="C111" s="43">
        <f t="shared" ref="C111:AP111" si="92">VARP(C77:C109)</f>
        <v>1.0156106519742882</v>
      </c>
      <c r="D111" s="44">
        <f t="shared" si="92"/>
        <v>1.494949494949495</v>
      </c>
      <c r="E111" s="43">
        <f t="shared" si="92"/>
        <v>1.5426997245179064</v>
      </c>
      <c r="F111" s="44">
        <f t="shared" si="92"/>
        <v>3.6216712580348944</v>
      </c>
      <c r="G111" s="43">
        <f t="shared" si="92"/>
        <v>0.14876033057851235</v>
      </c>
      <c r="H111" s="45">
        <f t="shared" si="92"/>
        <v>1.7134986225895317</v>
      </c>
      <c r="I111" s="43">
        <f t="shared" si="92"/>
        <v>2.1010101010101012</v>
      </c>
      <c r="J111" s="44">
        <f t="shared" si="92"/>
        <v>5.0909090909090908</v>
      </c>
      <c r="K111" s="43">
        <f t="shared" si="92"/>
        <v>3.5445362718089992</v>
      </c>
      <c r="L111" s="44">
        <f t="shared" si="92"/>
        <v>11.66574839302112</v>
      </c>
      <c r="M111" s="43">
        <f t="shared" si="92"/>
        <v>1.7043158861340679</v>
      </c>
      <c r="N111" s="44">
        <f t="shared" si="92"/>
        <v>6.6556473829201099</v>
      </c>
      <c r="O111" s="43">
        <f t="shared" si="92"/>
        <v>2.2277318640955004</v>
      </c>
      <c r="P111" s="45">
        <f t="shared" si="92"/>
        <v>6.8044077134986223</v>
      </c>
      <c r="Q111" s="43">
        <f t="shared" si="92"/>
        <v>3.9412304866850323</v>
      </c>
      <c r="R111" s="44">
        <f t="shared" si="92"/>
        <v>11.219467401285582</v>
      </c>
      <c r="S111" s="43">
        <f t="shared" si="92"/>
        <v>4.110192837465565</v>
      </c>
      <c r="T111" s="44">
        <f t="shared" si="92"/>
        <v>11.19742883379247</v>
      </c>
      <c r="U111" s="43">
        <f t="shared" si="92"/>
        <v>2.6942148760330578</v>
      </c>
      <c r="V111" s="44">
        <f t="shared" si="92"/>
        <v>8.4315886134067952</v>
      </c>
      <c r="W111" s="43">
        <f t="shared" si="92"/>
        <v>3.2580348943985307</v>
      </c>
      <c r="X111" s="45">
        <f t="shared" si="92"/>
        <v>11.280073461891643</v>
      </c>
      <c r="Y111" s="43">
        <f t="shared" si="92"/>
        <v>2.2589531680440773</v>
      </c>
      <c r="Z111" s="44">
        <f t="shared" si="92"/>
        <v>6.6134067952249769</v>
      </c>
      <c r="AA111" s="43">
        <f t="shared" si="92"/>
        <v>3.8200183654729107</v>
      </c>
      <c r="AB111" s="44">
        <f t="shared" si="92"/>
        <v>11.261707988980715</v>
      </c>
      <c r="AC111" s="43">
        <f t="shared" si="92"/>
        <v>3.0927456382001837</v>
      </c>
      <c r="AD111" s="44">
        <f t="shared" si="92"/>
        <v>10.490358126721762</v>
      </c>
      <c r="AE111" s="43">
        <f t="shared" si="92"/>
        <v>2.5913682277318641</v>
      </c>
      <c r="AF111" s="45">
        <f t="shared" si="92"/>
        <v>6.5528007346189163</v>
      </c>
      <c r="AG111" s="43">
        <f t="shared" si="92"/>
        <v>0.82828282828282829</v>
      </c>
      <c r="AH111" s="44">
        <f t="shared" si="92"/>
        <v>4.0459136822773187</v>
      </c>
      <c r="AI111" s="43">
        <f t="shared" si="92"/>
        <v>1.140495867768595</v>
      </c>
      <c r="AJ111" s="44">
        <f t="shared" si="92"/>
        <v>2.5472910927456383</v>
      </c>
      <c r="AK111" s="43">
        <f t="shared" si="92"/>
        <v>3.0872359963269056</v>
      </c>
      <c r="AL111" s="44">
        <f t="shared" si="92"/>
        <v>8.0018365472910933</v>
      </c>
      <c r="AM111" s="43">
        <f t="shared" si="92"/>
        <v>3.5426997245179064</v>
      </c>
      <c r="AN111" s="44">
        <f t="shared" si="92"/>
        <v>9.9357208448117547</v>
      </c>
      <c r="AO111" s="43">
        <f t="shared" si="92"/>
        <v>2.1983471074380163</v>
      </c>
      <c r="AP111" s="45">
        <f t="shared" si="92"/>
        <v>9.0523415977961434</v>
      </c>
      <c r="AQ111" s="43"/>
      <c r="AR111" s="43"/>
      <c r="AU111" s="23"/>
      <c r="AW111" s="22"/>
      <c r="AX111" s="23"/>
      <c r="AY111" s="157" t="s">
        <v>164</v>
      </c>
      <c r="AZ111" s="158"/>
      <c r="BA111" s="159"/>
      <c r="BC111" s="43">
        <f t="shared" ref="BC111:BL111" si="93">STDEV(BC77:BC109)</f>
        <v>0.98431111505058255</v>
      </c>
      <c r="BD111" s="44">
        <f t="shared" si="93"/>
        <v>1.8842888599086283</v>
      </c>
      <c r="BE111" s="43">
        <f t="shared" si="93"/>
        <v>0.91390769376741354</v>
      </c>
      <c r="BF111" s="44">
        <f t="shared" si="93"/>
        <v>2.0050693330413836</v>
      </c>
      <c r="BG111" s="43">
        <f t="shared" si="93"/>
        <v>0.79415478225709779</v>
      </c>
      <c r="BH111" s="44">
        <f t="shared" si="93"/>
        <v>1.6976058230057505</v>
      </c>
      <c r="BI111" s="43">
        <f t="shared" si="93"/>
        <v>1.1256311360945268</v>
      </c>
      <c r="BJ111" s="44">
        <f t="shared" si="93"/>
        <v>1.9722866862419555</v>
      </c>
      <c r="BK111" s="43">
        <f t="shared" si="93"/>
        <v>0.70066664380534005</v>
      </c>
      <c r="BL111" s="43">
        <f t="shared" si="93"/>
        <v>1.6394758397814853</v>
      </c>
      <c r="BM111" s="23"/>
      <c r="BO111" s="6" t="s">
        <v>149</v>
      </c>
      <c r="BP111" s="11">
        <f>SUM(I111, K111, M111, O111)</f>
        <v>9.5775941230486694</v>
      </c>
      <c r="BQ111" s="44">
        <f>SUM(J111, L111, N111, P111)</f>
        <v>30.216712580348943</v>
      </c>
      <c r="BR111" s="43">
        <f>SUM(AG111, AI111, AK111, AM111, AO111)</f>
        <v>10.797061524334252</v>
      </c>
      <c r="BS111" s="44">
        <f>SUM(AH111, AJ111, AL111, AN111, AP111)</f>
        <v>33.583103764921944</v>
      </c>
      <c r="BT111" s="43">
        <f>SUM(Y111, AA111, AC111, AE111)</f>
        <v>11.763085399449036</v>
      </c>
      <c r="BU111" s="44">
        <f>SUM(Z111, AB111, AD111, AF111)</f>
        <v>34.918273645546371</v>
      </c>
      <c r="BV111" s="43">
        <f>SUM(Q111, S111, U111, W111)</f>
        <v>14.003673094582187</v>
      </c>
      <c r="BW111" s="44">
        <f>SUM(R111, T111, V111, X111)</f>
        <v>42.128558310376491</v>
      </c>
      <c r="BX111" s="43">
        <f>SUM(I111, K111, M111, O111, Y111, AA111, AC111, AE111, AG111, AI111, AK111, AM111, AO111)</f>
        <v>32.137741046831955</v>
      </c>
      <c r="BY111" s="43">
        <f>SUM(J111, L111, N111, P111, Z111, AB111, AD111, AF111, AH111, AJ111, AL111, AN111, AP111)</f>
        <v>98.718089990817262</v>
      </c>
      <c r="BZ111" s="77"/>
    </row>
    <row r="112" spans="1:78" ht="18.75" x14ac:dyDescent="0.3">
      <c r="A112" s="36"/>
      <c r="AY112" s="160" t="s">
        <v>165</v>
      </c>
      <c r="AZ112" s="161"/>
      <c r="BA112" s="162"/>
      <c r="BB112" s="8"/>
      <c r="BC112" s="11">
        <f t="shared" ref="BC112:BL112" si="94">BC111 * SQRT(1 - BP112)</f>
        <v>0.7071904773200226</v>
      </c>
      <c r="BD112" s="12">
        <f t="shared" si="94"/>
        <v>1.1887951469934388</v>
      </c>
      <c r="BE112" s="11">
        <f t="shared" si="94"/>
        <v>0.58984461230621288</v>
      </c>
      <c r="BF112" s="12">
        <f t="shared" si="94"/>
        <v>0.85238080122855187</v>
      </c>
      <c r="BG112" s="11">
        <f t="shared" si="94"/>
        <v>0.89479767477786798</v>
      </c>
      <c r="BH112" s="12">
        <f t="shared" si="94"/>
        <v>1.4283442505151895</v>
      </c>
      <c r="BI112" s="24">
        <f t="shared" si="94"/>
        <v>0.88379419081433896</v>
      </c>
      <c r="BJ112" s="25">
        <f t="shared" si="94"/>
        <v>1.5243965108272266</v>
      </c>
      <c r="BK112" s="11">
        <f t="shared" si="94"/>
        <v>0.41417129770851646</v>
      </c>
      <c r="BL112" s="11">
        <f t="shared" si="94"/>
        <v>0.65467048338427447</v>
      </c>
      <c r="BM112" s="25"/>
      <c r="BO112" s="42" t="s">
        <v>157</v>
      </c>
      <c r="BP112" s="46">
        <f>(4/(4 - 1)) * ( 1 - BP111/BP110)</f>
        <v>0.48381185094685392</v>
      </c>
      <c r="BQ112" s="27">
        <f>(4/(4 - 1)) * ( 1 - BQ111/BQ110)</f>
        <v>0.6019669944990832</v>
      </c>
      <c r="BR112" s="26">
        <f>(5/(5 - 1)) * ( 1 - BR111/BR110)</f>
        <v>0.58344671201814058</v>
      </c>
      <c r="BS112" s="27">
        <f>(5/(5 - 1)) * ( 1 - BS111/BS110)</f>
        <v>0.81927903821512027</v>
      </c>
      <c r="BT112" s="46">
        <f>(4/(4 - 1)) * ( 1 - BT111/BT110)</f>
        <v>-0.26951951951951969</v>
      </c>
      <c r="BU112" s="27">
        <f>(4/(4 - 1)) * ( 1 - BU111/BU110)</f>
        <v>0.29206714313097298</v>
      </c>
      <c r="BV112" s="46">
        <f>(4/(4 - 1)) * ( 1 - BV111/BV110)</f>
        <v>0.38353263577478813</v>
      </c>
      <c r="BW112" s="27">
        <f>(4/(4 - 1)) * ( 1 - BW111/BW110)</f>
        <v>0.40261294707159223</v>
      </c>
      <c r="BX112" s="26">
        <f>(13/(13 - 1)) * ( 1 - BX111/BX110)</f>
        <v>0.65058856651524488</v>
      </c>
      <c r="BY112" s="26">
        <f>(13/(13 - 1)) * ( 1 - BY111/BY110)</f>
        <v>0.84054597761054006</v>
      </c>
      <c r="BZ112" s="74"/>
    </row>
    <row r="113" spans="1:78" x14ac:dyDescent="0.25">
      <c r="AY113" s="160" t="s">
        <v>166</v>
      </c>
      <c r="AZ113" s="161"/>
      <c r="BA113" s="162"/>
      <c r="BB113" s="8"/>
      <c r="BC113" s="11">
        <f t="shared" ref="BC113:BL113" si="95">2 * BC112</f>
        <v>1.4143809546400452</v>
      </c>
      <c r="BD113" s="12">
        <f t="shared" si="95"/>
        <v>2.3775902939868776</v>
      </c>
      <c r="BE113" s="11">
        <f t="shared" si="95"/>
        <v>1.1796892246124258</v>
      </c>
      <c r="BF113" s="12">
        <f t="shared" si="95"/>
        <v>1.7047616024571037</v>
      </c>
      <c r="BG113" s="11">
        <f t="shared" si="95"/>
        <v>1.789595349555736</v>
      </c>
      <c r="BH113" s="12">
        <f t="shared" si="95"/>
        <v>2.8566885010303791</v>
      </c>
      <c r="BI113" s="24">
        <f t="shared" si="95"/>
        <v>1.7675883816286779</v>
      </c>
      <c r="BJ113" s="25">
        <f t="shared" si="95"/>
        <v>3.0487930216544532</v>
      </c>
      <c r="BK113" s="11">
        <f t="shared" si="95"/>
        <v>0.82834259541703292</v>
      </c>
      <c r="BL113" s="11">
        <f t="shared" si="95"/>
        <v>1.3093409667685489</v>
      </c>
      <c r="BM113" s="25"/>
      <c r="BO113" s="6" t="s">
        <v>150</v>
      </c>
    </row>
    <row r="115" spans="1:78" ht="15.75" x14ac:dyDescent="0.25">
      <c r="AR115" s="155" t="s">
        <v>158</v>
      </c>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6"/>
    </row>
    <row r="116" spans="1:78" ht="18.75" x14ac:dyDescent="0.3">
      <c r="AR116" s="54">
        <f t="shared" ref="AR116:AW116" si="96">AVERAGE(AR7:AR36,AR42:AR71,AR77:AR109)</f>
        <v>3.763440860215054</v>
      </c>
      <c r="AS116" s="54">
        <f t="shared" si="96"/>
        <v>2.913978494623656</v>
      </c>
      <c r="AT116" s="55">
        <f t="shared" si="96"/>
        <v>31.35483870967742</v>
      </c>
      <c r="AU116" s="52">
        <f t="shared" si="96"/>
        <v>1.4946236559139785</v>
      </c>
      <c r="AV116" s="55">
        <f t="shared" si="96"/>
        <v>85.225806451612897</v>
      </c>
      <c r="AW116" s="53">
        <f t="shared" si="96"/>
        <v>507.09677419354841</v>
      </c>
      <c r="AY116" s="56">
        <f>AVERAGE(AY7:AY36,AY42:AY71,AY77:AY109)</f>
        <v>3.946236559139785</v>
      </c>
      <c r="AZ116" s="11">
        <f>AVERAGE(AZ7:AZ36,AZ42:AZ71,AZ77:AZ109)</f>
        <v>3.193548387096774</v>
      </c>
      <c r="BA116" s="12">
        <f>AVERAGE(BA7:BA36,BA42:BA71,BA77:BA109)</f>
        <v>4.580645161290323</v>
      </c>
      <c r="BC116" s="11">
        <f t="shared" ref="BC116:BM116" si="97">AVERAGE(BC7:BC36,BC42:BC71,BC77:BC109)</f>
        <v>2.2688172043010755</v>
      </c>
      <c r="BD116" s="12">
        <f t="shared" si="97"/>
        <v>6.0053763440860219</v>
      </c>
      <c r="BE116" s="11">
        <f t="shared" si="97"/>
        <v>2.2795698924731194</v>
      </c>
      <c r="BF116" s="12">
        <f t="shared" si="97"/>
        <v>6.3892473118279538</v>
      </c>
      <c r="BG116" s="11">
        <f t="shared" si="97"/>
        <v>2.618279569892473</v>
      </c>
      <c r="BH116" s="12">
        <f t="shared" si="97"/>
        <v>5.623655913978495</v>
      </c>
      <c r="BI116" s="26">
        <f t="shared" si="97"/>
        <v>4.013440860215054</v>
      </c>
      <c r="BJ116" s="27">
        <f t="shared" si="97"/>
        <v>3.8978494623655915</v>
      </c>
      <c r="BK116" s="26">
        <f t="shared" si="97"/>
        <v>2.3804797353184464</v>
      </c>
      <c r="BL116" s="26">
        <f t="shared" si="97"/>
        <v>6.0355665839536794</v>
      </c>
      <c r="BM116" s="27">
        <f t="shared" si="97"/>
        <v>4.0818341604631927</v>
      </c>
      <c r="BO116" s="6" t="s">
        <v>148</v>
      </c>
      <c r="BP116" s="11">
        <f t="shared" ref="BP116:BY116" si="98">VARP(BP7:BP36, BP42:BP71, BP77:BP109)</f>
        <v>21.338420626662042</v>
      </c>
      <c r="BQ116" s="12">
        <f t="shared" si="98"/>
        <v>55.76297837900335</v>
      </c>
      <c r="BR116" s="11">
        <f t="shared" si="98"/>
        <v>37.09978032142444</v>
      </c>
      <c r="BS116" s="12">
        <f t="shared" si="98"/>
        <v>80.954098739738697</v>
      </c>
      <c r="BT116" s="11">
        <f t="shared" si="98"/>
        <v>22.93744941611747</v>
      </c>
      <c r="BU116" s="12">
        <f t="shared" si="98"/>
        <v>50.873627008902766</v>
      </c>
      <c r="BV116" s="11">
        <f t="shared" si="98"/>
        <v>14.502485836512891</v>
      </c>
      <c r="BW116" s="12">
        <f t="shared" si="98"/>
        <v>30.908313099780322</v>
      </c>
      <c r="BX116" s="11">
        <f t="shared" si="98"/>
        <v>179.19065787952366</v>
      </c>
      <c r="BY116" s="11">
        <f t="shared" si="98"/>
        <v>449.99051913516013</v>
      </c>
      <c r="BZ116" s="56"/>
    </row>
    <row r="117" spans="1:78" x14ac:dyDescent="0.25">
      <c r="A117" t="s">
        <v>160</v>
      </c>
      <c r="C117" s="11">
        <f t="shared" ref="C117:AP117" si="99">VARP(C7:C36, C42:C71, C77:C109)</f>
        <v>1.0186148687709562</v>
      </c>
      <c r="D117" s="12">
        <f t="shared" si="99"/>
        <v>1.6984622499710949</v>
      </c>
      <c r="E117" s="11">
        <f t="shared" si="99"/>
        <v>1.9195282691640652</v>
      </c>
      <c r="F117" s="12">
        <f t="shared" si="99"/>
        <v>2.9561799051913518</v>
      </c>
      <c r="G117" s="11">
        <f t="shared" si="99"/>
        <v>0.41553936871314601</v>
      </c>
      <c r="H117" s="39">
        <f t="shared" si="99"/>
        <v>2.0173430454387788</v>
      </c>
      <c r="I117" s="11">
        <f t="shared" si="99"/>
        <v>2.4421320383859406</v>
      </c>
      <c r="J117" s="12">
        <f t="shared" si="99"/>
        <v>5.2829228812579485</v>
      </c>
      <c r="K117" s="11">
        <f t="shared" si="99"/>
        <v>2.4546190311018616</v>
      </c>
      <c r="L117" s="12">
        <f t="shared" si="99"/>
        <v>6.4398196323274366</v>
      </c>
      <c r="M117" s="11">
        <f t="shared" si="99"/>
        <v>2.5834200485605274</v>
      </c>
      <c r="N117" s="12">
        <f t="shared" si="99"/>
        <v>6.4934674528847269</v>
      </c>
      <c r="O117" s="11">
        <f t="shared" si="99"/>
        <v>2.6003006127876054</v>
      </c>
      <c r="P117" s="39">
        <f t="shared" si="99"/>
        <v>5.4702277719967629</v>
      </c>
      <c r="Q117" s="11">
        <f t="shared" si="99"/>
        <v>3.009596485142791</v>
      </c>
      <c r="R117" s="12">
        <f t="shared" si="99"/>
        <v>5.4834084865302346</v>
      </c>
      <c r="S117" s="11">
        <f t="shared" si="99"/>
        <v>3.1580529540987397</v>
      </c>
      <c r="T117" s="12">
        <f t="shared" si="99"/>
        <v>5.8175511619840448</v>
      </c>
      <c r="U117" s="11">
        <f t="shared" si="99"/>
        <v>1.9815007515319689</v>
      </c>
      <c r="V117" s="12">
        <f t="shared" si="99"/>
        <v>4.5702393340270548</v>
      </c>
      <c r="W117" s="11">
        <f t="shared" si="99"/>
        <v>2.3214244421320385</v>
      </c>
      <c r="X117" s="39">
        <f t="shared" si="99"/>
        <v>5.818938605619147</v>
      </c>
      <c r="Y117" s="11">
        <f t="shared" si="99"/>
        <v>3.1531969013758818</v>
      </c>
      <c r="Z117" s="12">
        <f t="shared" si="99"/>
        <v>5.6450456700196554</v>
      </c>
      <c r="AA117" s="11">
        <f t="shared" si="99"/>
        <v>3.4653717192739046</v>
      </c>
      <c r="AB117" s="12">
        <f t="shared" si="99"/>
        <v>7.4979766446988094</v>
      </c>
      <c r="AC117" s="11">
        <f t="shared" si="99"/>
        <v>3.4619031101861486</v>
      </c>
      <c r="AD117" s="12">
        <f t="shared" si="99"/>
        <v>7.4008555902416466</v>
      </c>
      <c r="AE117" s="11">
        <f t="shared" si="99"/>
        <v>2.8632211816394957</v>
      </c>
      <c r="AF117" s="39">
        <f t="shared" si="99"/>
        <v>5.4935830731876516</v>
      </c>
      <c r="AG117" s="11">
        <f t="shared" si="99"/>
        <v>2.0742282344779746</v>
      </c>
      <c r="AH117" s="12">
        <f t="shared" si="99"/>
        <v>5.3682506648167418</v>
      </c>
      <c r="AI117" s="11">
        <f t="shared" si="99"/>
        <v>2.2284657185801828</v>
      </c>
      <c r="AJ117" s="12">
        <f t="shared" si="99"/>
        <v>3.9454272170193088</v>
      </c>
      <c r="AK117" s="11">
        <f t="shared" si="99"/>
        <v>2.8414845646895595</v>
      </c>
      <c r="AL117" s="12">
        <f t="shared" si="99"/>
        <v>5.1254480286738353</v>
      </c>
      <c r="AM117" s="11">
        <f t="shared" si="99"/>
        <v>3.8545496589201065</v>
      </c>
      <c r="AN117" s="12">
        <f t="shared" si="99"/>
        <v>7.0872933287085216</v>
      </c>
      <c r="AO117" s="11">
        <f t="shared" si="99"/>
        <v>3.6996184530003466</v>
      </c>
      <c r="AP117" s="39">
        <f t="shared" si="99"/>
        <v>5.3668632211816396</v>
      </c>
      <c r="AY117" s="157" t="s">
        <v>164</v>
      </c>
      <c r="AZ117" s="158"/>
      <c r="BA117" s="159"/>
      <c r="BC117" s="11">
        <f t="shared" ref="BC117:BL117" si="100">STDEV(BC7:BC36, BC42:BC71, BC77:BC109)</f>
        <v>1.1610975406188875</v>
      </c>
      <c r="BD117" s="12">
        <f t="shared" si="100"/>
        <v>1.8769839122447527</v>
      </c>
      <c r="BE117" s="11">
        <f t="shared" si="100"/>
        <v>1.2247944938344386</v>
      </c>
      <c r="BF117" s="12">
        <f t="shared" si="100"/>
        <v>1.8092433180266965</v>
      </c>
      <c r="BG117" s="11">
        <f t="shared" si="100"/>
        <v>1.2038160552610027</v>
      </c>
      <c r="BH117" s="12">
        <f t="shared" si="100"/>
        <v>1.7928085720372049</v>
      </c>
      <c r="BI117" s="11">
        <f t="shared" si="100"/>
        <v>0.957213454255605</v>
      </c>
      <c r="BJ117" s="12">
        <f t="shared" si="100"/>
        <v>1.3974144210106823</v>
      </c>
      <c r="BK117" s="11">
        <f t="shared" si="100"/>
        <v>1.0352896928190405</v>
      </c>
      <c r="BL117" s="11">
        <f t="shared" si="100"/>
        <v>1.6406120239703035</v>
      </c>
      <c r="BO117" s="6" t="s">
        <v>149</v>
      </c>
      <c r="BP117" s="11">
        <f>SUM(I117, K117, M117, O117)</f>
        <v>10.080471730835935</v>
      </c>
      <c r="BQ117" s="44">
        <f>SUM(J117, L117, N117, P117)</f>
        <v>23.686437738466871</v>
      </c>
      <c r="BR117" s="43">
        <f>SUM(AG117, AI117, AK117, AM117, AO117)</f>
        <v>14.698346629668169</v>
      </c>
      <c r="BS117" s="44">
        <f>SUM(AH117, AJ117, AL117, AN117, AP117)</f>
        <v>26.893282460400044</v>
      </c>
      <c r="BT117" s="43">
        <f>SUM(Y117, AA117, AC117, AE117)</f>
        <v>12.943692912475431</v>
      </c>
      <c r="BU117" s="44">
        <f>SUM(Z117, AB117, AD117, AF117)</f>
        <v>26.037460978147763</v>
      </c>
      <c r="BV117" s="43">
        <f>SUM(Q117, S117, U117, W117)</f>
        <v>10.470574632905539</v>
      </c>
      <c r="BW117" s="44">
        <f>SUM(R117, T117, V117, X117)</f>
        <v>21.690137588160482</v>
      </c>
      <c r="BX117" s="43">
        <f>SUM(I117, K117, M117, O117, Y117, AA117, AC117, AE117, AG117, AI117, AK117, AM117, AO117)</f>
        <v>37.722511272979538</v>
      </c>
      <c r="BY117" s="43">
        <f>SUM(J117, L117, N117, P117, Z117, AB117, AD117, AF117, AH117, AJ117, AL117, AN117, AP117)</f>
        <v>76.617181177014686</v>
      </c>
      <c r="BZ117" s="56"/>
    </row>
    <row r="118" spans="1:78" ht="18.75" x14ac:dyDescent="0.3">
      <c r="AY118" s="160" t="s">
        <v>165</v>
      </c>
      <c r="AZ118" s="161"/>
      <c r="BA118" s="162"/>
      <c r="BC118" s="11">
        <f t="shared" ref="BC118:BL118" si="101">BC117 * SQRT(1 - BP118)</f>
        <v>0.63228765081062377</v>
      </c>
      <c r="BD118" s="12">
        <f t="shared" si="101"/>
        <v>0.90607323981610965</v>
      </c>
      <c r="BE118" s="11">
        <f t="shared" si="101"/>
        <v>0.60652714309877942</v>
      </c>
      <c r="BF118" s="12">
        <f t="shared" si="101"/>
        <v>0.73548602396279827</v>
      </c>
      <c r="BG118" s="11">
        <f t="shared" si="101"/>
        <v>0.77929951704104272</v>
      </c>
      <c r="BH118" s="12">
        <f t="shared" si="101"/>
        <v>1.0592381914401467</v>
      </c>
      <c r="BI118" s="11">
        <f t="shared" si="101"/>
        <v>0.75935031653763485</v>
      </c>
      <c r="BJ118" s="12">
        <f t="shared" si="101"/>
        <v>1.0845441322300158</v>
      </c>
      <c r="BK118" s="11">
        <f t="shared" si="101"/>
        <v>0.39385355247760007</v>
      </c>
      <c r="BL118" s="11">
        <f t="shared" si="101"/>
        <v>0.5217025570498367</v>
      </c>
      <c r="BO118" s="42" t="s">
        <v>159</v>
      </c>
      <c r="BP118" s="26">
        <f>(4/(4 - 1)) * ( 1 - BP117/BP116)</f>
        <v>0.70345405549896323</v>
      </c>
      <c r="BQ118" s="27">
        <f>(4/(4 - 1)) * ( 1 - BQ117/BQ116)</f>
        <v>0.76697339520430829</v>
      </c>
      <c r="BR118" s="26">
        <f>(5/(5 - 1)) * ( 1 - BR117/BR116)</f>
        <v>0.75476975529488022</v>
      </c>
      <c r="BS118" s="27">
        <f>(5/(5 - 1)) * ( 1 - BS117/BS116)</f>
        <v>0.8347448912552915</v>
      </c>
      <c r="BT118" s="26">
        <f>(4/(4 - 1)) * ( 1 - BT117/BT116)</f>
        <v>0.58092808968374776</v>
      </c>
      <c r="BU118" s="27">
        <f>(4/(4 - 1)) * ( 1 - BU117/BU116)</f>
        <v>0.65092445709073665</v>
      </c>
      <c r="BV118" s="46">
        <f>(4/(4 - 1)) * ( 1 - BV117/BV116)</f>
        <v>0.37068690605268184</v>
      </c>
      <c r="BW118" s="27">
        <f>(4/(4 - 1)) * ( 1 - BW117/BW116)</f>
        <v>0.39765679357787864</v>
      </c>
      <c r="BX118" s="26">
        <f>(13/(13 - 1)) * ( 1 - BX117/BX116)</f>
        <v>0.85527426840966481</v>
      </c>
      <c r="BY118" s="26">
        <f>(13/(13 - 1)) * ( 1 - BY117/BY116)</f>
        <v>0.89888067767600688</v>
      </c>
      <c r="BZ118" s="74"/>
    </row>
    <row r="119" spans="1:78" x14ac:dyDescent="0.25">
      <c r="AY119" s="160" t="s">
        <v>166</v>
      </c>
      <c r="AZ119" s="161"/>
      <c r="BA119" s="162"/>
      <c r="BC119" s="11">
        <f t="shared" ref="BC119:BL119" si="102">2 * BC118</f>
        <v>1.2645753016212475</v>
      </c>
      <c r="BD119" s="12">
        <f t="shared" si="102"/>
        <v>1.8121464796322193</v>
      </c>
      <c r="BE119" s="11">
        <f t="shared" si="102"/>
        <v>1.2130542861975588</v>
      </c>
      <c r="BF119" s="12">
        <f t="shared" si="102"/>
        <v>1.4709720479255965</v>
      </c>
      <c r="BG119" s="11">
        <f t="shared" si="102"/>
        <v>1.5585990340820854</v>
      </c>
      <c r="BH119" s="12">
        <f t="shared" si="102"/>
        <v>2.1184763828802935</v>
      </c>
      <c r="BI119" s="11">
        <f t="shared" si="102"/>
        <v>1.5187006330752697</v>
      </c>
      <c r="BJ119" s="12">
        <f t="shared" si="102"/>
        <v>2.1690882644600316</v>
      </c>
      <c r="BK119" s="11">
        <f t="shared" si="102"/>
        <v>0.78770710495520013</v>
      </c>
      <c r="BL119" s="11">
        <f t="shared" si="102"/>
        <v>1.0434051140996734</v>
      </c>
      <c r="BO119" s="6" t="s">
        <v>150</v>
      </c>
      <c r="BZ119" s="56"/>
    </row>
  </sheetData>
  <mergeCells count="61">
    <mergeCell ref="AY119:BA119"/>
    <mergeCell ref="AY75:BA75"/>
    <mergeCell ref="AY111:BA111"/>
    <mergeCell ref="AY112:BA112"/>
    <mergeCell ref="AY113:BA113"/>
    <mergeCell ref="AR115:BY115"/>
    <mergeCell ref="AY117:BA117"/>
    <mergeCell ref="AY118:BA118"/>
    <mergeCell ref="AY38:BA38"/>
    <mergeCell ref="AY39:BA39"/>
    <mergeCell ref="AY40:BA40"/>
    <mergeCell ref="AY73:BA73"/>
    <mergeCell ref="AY74:BA74"/>
    <mergeCell ref="BX4:BY4"/>
    <mergeCell ref="AM4:AN4"/>
    <mergeCell ref="AO4:AP4"/>
    <mergeCell ref="BC4:BD4"/>
    <mergeCell ref="BE4:BF4"/>
    <mergeCell ref="BG4:BH4"/>
    <mergeCell ref="BV4:BW4"/>
    <mergeCell ref="BI4:BJ4"/>
    <mergeCell ref="BK4:BL4"/>
    <mergeCell ref="BP4:BQ4"/>
    <mergeCell ref="BR4:BS4"/>
    <mergeCell ref="BT4:BU4"/>
    <mergeCell ref="C4:D4"/>
    <mergeCell ref="E4:F4"/>
    <mergeCell ref="G4:H4"/>
    <mergeCell ref="I4:J4"/>
    <mergeCell ref="K4:L4"/>
    <mergeCell ref="AG2:AP2"/>
    <mergeCell ref="BP2:BQ2"/>
    <mergeCell ref="BR2:BS2"/>
    <mergeCell ref="AK4:AL4"/>
    <mergeCell ref="AA4:AB4"/>
    <mergeCell ref="AC4:AD4"/>
    <mergeCell ref="AE4:AF4"/>
    <mergeCell ref="AG4:AH4"/>
    <mergeCell ref="AI4:AJ4"/>
    <mergeCell ref="M4:N4"/>
    <mergeCell ref="BT2:BU2"/>
    <mergeCell ref="BV2:BW2"/>
    <mergeCell ref="BX2:BY2"/>
    <mergeCell ref="AY3:BA3"/>
    <mergeCell ref="BC3:BM3"/>
    <mergeCell ref="BP3:BY3"/>
    <mergeCell ref="I2:P2"/>
    <mergeCell ref="Q2:X2"/>
    <mergeCell ref="Y2:AF2"/>
    <mergeCell ref="O4:P4"/>
    <mergeCell ref="Q4:R4"/>
    <mergeCell ref="U4:V4"/>
    <mergeCell ref="W4:X4"/>
    <mergeCell ref="Y4:Z4"/>
    <mergeCell ref="S4:T4"/>
    <mergeCell ref="BO1:BY1"/>
    <mergeCell ref="C1:G1"/>
    <mergeCell ref="I1:AP1"/>
    <mergeCell ref="AQ1:AU1"/>
    <mergeCell ref="AV1:AW1"/>
    <mergeCell ref="AY1:BM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4A3FF-F751-414A-9A34-37754858633C}">
  <dimension ref="A1:J430"/>
  <sheetViews>
    <sheetView zoomScaleNormal="100" workbookViewId="0">
      <selection activeCell="E9" sqref="E9"/>
    </sheetView>
  </sheetViews>
  <sheetFormatPr defaultRowHeight="15" x14ac:dyDescent="0.25"/>
  <cols>
    <col min="1" max="3" width="9.140625" style="32"/>
    <col min="4" max="4" width="9.42578125" style="32" customWidth="1"/>
    <col min="5" max="7" width="9.140625" style="32"/>
  </cols>
  <sheetData>
    <row r="1" spans="1:10" x14ac:dyDescent="0.25">
      <c r="A1" s="32" t="s">
        <v>280</v>
      </c>
      <c r="B1" s="32" t="s">
        <v>285</v>
      </c>
      <c r="C1" s="32" t="s">
        <v>286</v>
      </c>
      <c r="D1" s="32" t="s">
        <v>284</v>
      </c>
      <c r="E1" s="32" t="s">
        <v>283</v>
      </c>
      <c r="F1" s="32" t="s">
        <v>281</v>
      </c>
      <c r="G1" s="32" t="s">
        <v>282</v>
      </c>
    </row>
    <row r="2" spans="1:10" ht="15.75" thickBot="1" x14ac:dyDescent="0.3">
      <c r="A2" s="32">
        <v>1</v>
      </c>
      <c r="B2" s="6">
        <v>5</v>
      </c>
      <c r="C2" s="6">
        <v>7</v>
      </c>
      <c r="D2" s="86">
        <v>9</v>
      </c>
      <c r="E2" s="86">
        <v>2</v>
      </c>
      <c r="F2" s="23">
        <v>9</v>
      </c>
      <c r="G2" s="23">
        <v>9</v>
      </c>
    </row>
    <row r="3" spans="1:10" x14ac:dyDescent="0.25">
      <c r="A3" s="32">
        <v>2</v>
      </c>
      <c r="B3" s="6">
        <v>5</v>
      </c>
      <c r="C3" s="6">
        <v>4</v>
      </c>
      <c r="D3" s="85">
        <v>6</v>
      </c>
      <c r="E3" s="85">
        <v>6</v>
      </c>
      <c r="F3" s="6">
        <v>9</v>
      </c>
      <c r="G3" s="6">
        <v>1</v>
      </c>
      <c r="I3" s="91" t="s">
        <v>277</v>
      </c>
      <c r="J3" s="91" t="s">
        <v>279</v>
      </c>
    </row>
    <row r="4" spans="1:10" x14ac:dyDescent="0.25">
      <c r="A4" s="32">
        <v>3</v>
      </c>
      <c r="B4" s="6">
        <v>5</v>
      </c>
      <c r="C4" s="6">
        <v>3</v>
      </c>
      <c r="D4" s="85">
        <v>4</v>
      </c>
      <c r="E4" s="85">
        <v>5</v>
      </c>
      <c r="F4" s="6">
        <v>1</v>
      </c>
      <c r="G4" s="6">
        <v>6</v>
      </c>
      <c r="I4">
        <v>1</v>
      </c>
      <c r="J4">
        <v>17</v>
      </c>
    </row>
    <row r="5" spans="1:10" x14ac:dyDescent="0.25">
      <c r="A5" s="32">
        <v>4</v>
      </c>
      <c r="B5" s="6">
        <v>2</v>
      </c>
      <c r="C5" s="6">
        <v>2</v>
      </c>
      <c r="D5" s="86">
        <v>6</v>
      </c>
      <c r="E5" s="86">
        <v>6</v>
      </c>
      <c r="F5" s="6">
        <v>9</v>
      </c>
      <c r="G5" s="6">
        <v>9</v>
      </c>
      <c r="I5">
        <v>2</v>
      </c>
      <c r="J5">
        <v>36</v>
      </c>
    </row>
    <row r="6" spans="1:10" x14ac:dyDescent="0.25">
      <c r="A6" s="32">
        <v>5</v>
      </c>
      <c r="B6" s="6">
        <v>5</v>
      </c>
      <c r="C6" s="6">
        <v>2</v>
      </c>
      <c r="D6" s="86">
        <v>7</v>
      </c>
      <c r="E6" s="86">
        <v>3</v>
      </c>
      <c r="F6" s="6">
        <v>9</v>
      </c>
      <c r="G6" s="6">
        <v>1</v>
      </c>
      <c r="I6">
        <v>3</v>
      </c>
      <c r="J6">
        <v>62</v>
      </c>
    </row>
    <row r="7" spans="1:10" x14ac:dyDescent="0.25">
      <c r="A7" s="32">
        <v>6</v>
      </c>
      <c r="B7" s="6">
        <v>4</v>
      </c>
      <c r="C7" s="6">
        <v>3</v>
      </c>
      <c r="D7" s="86">
        <v>5</v>
      </c>
      <c r="E7" s="86">
        <v>4</v>
      </c>
      <c r="F7" s="6">
        <v>9</v>
      </c>
      <c r="G7" s="6">
        <v>9</v>
      </c>
      <c r="I7">
        <v>4</v>
      </c>
      <c r="J7">
        <v>72</v>
      </c>
    </row>
    <row r="8" spans="1:10" x14ac:dyDescent="0.25">
      <c r="A8" s="32">
        <v>7</v>
      </c>
      <c r="B8" s="6">
        <v>7</v>
      </c>
      <c r="C8" s="6">
        <v>3</v>
      </c>
      <c r="D8" s="86">
        <v>5</v>
      </c>
      <c r="E8" s="86">
        <v>5</v>
      </c>
      <c r="F8" s="6">
        <v>9</v>
      </c>
      <c r="G8" s="6">
        <v>8</v>
      </c>
      <c r="I8">
        <v>5</v>
      </c>
      <c r="J8">
        <v>89</v>
      </c>
    </row>
    <row r="9" spans="1:10" x14ac:dyDescent="0.25">
      <c r="A9" s="32">
        <v>8</v>
      </c>
      <c r="B9" s="6">
        <v>5</v>
      </c>
      <c r="C9" s="6">
        <v>1</v>
      </c>
      <c r="D9" s="85">
        <v>4</v>
      </c>
      <c r="E9" s="85">
        <v>7</v>
      </c>
      <c r="F9" s="6">
        <v>9</v>
      </c>
      <c r="G9" s="6">
        <v>9</v>
      </c>
      <c r="I9">
        <v>6</v>
      </c>
      <c r="J9">
        <v>43</v>
      </c>
    </row>
    <row r="10" spans="1:10" x14ac:dyDescent="0.25">
      <c r="A10" s="32">
        <v>9</v>
      </c>
      <c r="B10" s="6">
        <v>2</v>
      </c>
      <c r="C10" s="6">
        <v>4</v>
      </c>
      <c r="D10" s="85">
        <v>3</v>
      </c>
      <c r="E10" s="85">
        <v>2</v>
      </c>
      <c r="F10" s="6">
        <v>3</v>
      </c>
      <c r="G10" s="6">
        <v>4</v>
      </c>
      <c r="I10">
        <v>7</v>
      </c>
      <c r="J10">
        <v>43</v>
      </c>
    </row>
    <row r="11" spans="1:10" x14ac:dyDescent="0.25">
      <c r="B11" s="6">
        <v>4</v>
      </c>
      <c r="C11" s="6">
        <v>4</v>
      </c>
      <c r="D11" s="85">
        <v>5</v>
      </c>
      <c r="E11" s="85">
        <v>5</v>
      </c>
      <c r="F11" s="6">
        <v>9</v>
      </c>
      <c r="G11" s="6">
        <v>1</v>
      </c>
      <c r="I11">
        <v>8</v>
      </c>
      <c r="J11">
        <v>19</v>
      </c>
    </row>
    <row r="12" spans="1:10" x14ac:dyDescent="0.25">
      <c r="B12" s="6">
        <v>7</v>
      </c>
      <c r="C12" s="6">
        <v>2</v>
      </c>
      <c r="D12" s="85">
        <v>8</v>
      </c>
      <c r="E12" s="85">
        <v>6</v>
      </c>
      <c r="F12" s="6">
        <v>9</v>
      </c>
      <c r="G12" s="6">
        <v>5</v>
      </c>
      <c r="I12">
        <v>9</v>
      </c>
      <c r="J12">
        <v>9</v>
      </c>
    </row>
    <row r="13" spans="1:10" ht="15.75" thickBot="1" x14ac:dyDescent="0.3">
      <c r="B13" s="6">
        <v>5</v>
      </c>
      <c r="C13" s="6">
        <v>4</v>
      </c>
      <c r="D13" s="85">
        <v>5</v>
      </c>
      <c r="E13" s="85">
        <v>3</v>
      </c>
      <c r="F13" s="6">
        <v>9</v>
      </c>
      <c r="G13" s="6">
        <v>2</v>
      </c>
      <c r="I13" s="90" t="s">
        <v>278</v>
      </c>
      <c r="J13" s="90">
        <v>0</v>
      </c>
    </row>
    <row r="14" spans="1:10" x14ac:dyDescent="0.25">
      <c r="B14" s="6">
        <v>5</v>
      </c>
      <c r="C14" s="6">
        <v>3</v>
      </c>
      <c r="D14" s="85">
        <v>6</v>
      </c>
      <c r="E14" s="85">
        <v>4</v>
      </c>
      <c r="F14" s="6">
        <v>9</v>
      </c>
      <c r="G14" s="6">
        <v>1</v>
      </c>
    </row>
    <row r="15" spans="1:10" ht="15.75" thickBot="1" x14ac:dyDescent="0.3">
      <c r="B15" s="6">
        <v>3</v>
      </c>
      <c r="C15" s="6">
        <v>4</v>
      </c>
      <c r="D15" s="85">
        <v>6</v>
      </c>
      <c r="E15" s="85">
        <v>4</v>
      </c>
      <c r="F15" s="6">
        <v>9</v>
      </c>
      <c r="G15" s="6">
        <v>5</v>
      </c>
    </row>
    <row r="16" spans="1:10" x14ac:dyDescent="0.25">
      <c r="B16" s="6">
        <v>5</v>
      </c>
      <c r="C16" s="6">
        <v>3</v>
      </c>
      <c r="D16" s="85">
        <v>9</v>
      </c>
      <c r="E16" s="85">
        <v>4</v>
      </c>
      <c r="F16" s="6">
        <v>9</v>
      </c>
      <c r="G16" s="6">
        <v>1</v>
      </c>
      <c r="I16" s="91" t="s">
        <v>277</v>
      </c>
      <c r="J16" s="91" t="s">
        <v>279</v>
      </c>
    </row>
    <row r="17" spans="2:10" x14ac:dyDescent="0.25">
      <c r="B17" s="6">
        <v>5</v>
      </c>
      <c r="C17" s="6">
        <v>6</v>
      </c>
      <c r="D17" s="85">
        <v>6</v>
      </c>
      <c r="E17" s="85">
        <v>3</v>
      </c>
      <c r="F17" s="6">
        <v>7</v>
      </c>
      <c r="G17" s="6">
        <v>2</v>
      </c>
      <c r="I17">
        <v>1</v>
      </c>
      <c r="J17">
        <v>7</v>
      </c>
    </row>
    <row r="18" spans="2:10" x14ac:dyDescent="0.25">
      <c r="B18" s="6">
        <v>3</v>
      </c>
      <c r="C18" s="6">
        <v>4</v>
      </c>
      <c r="D18" s="85">
        <v>6</v>
      </c>
      <c r="E18" s="85">
        <v>2</v>
      </c>
      <c r="F18" s="6">
        <v>9</v>
      </c>
      <c r="G18" s="6">
        <v>9</v>
      </c>
      <c r="I18">
        <v>2</v>
      </c>
      <c r="J18">
        <v>21</v>
      </c>
    </row>
    <row r="19" spans="2:10" x14ac:dyDescent="0.25">
      <c r="B19" s="6">
        <v>5</v>
      </c>
      <c r="C19" s="6">
        <v>2</v>
      </c>
      <c r="D19" s="85">
        <v>6</v>
      </c>
      <c r="E19" s="85">
        <v>4</v>
      </c>
      <c r="F19" s="6">
        <v>9</v>
      </c>
      <c r="G19" s="6">
        <v>1</v>
      </c>
      <c r="I19">
        <v>3</v>
      </c>
      <c r="J19">
        <v>28</v>
      </c>
    </row>
    <row r="20" spans="2:10" x14ac:dyDescent="0.25">
      <c r="B20" s="6">
        <v>5</v>
      </c>
      <c r="C20" s="6">
        <v>2</v>
      </c>
      <c r="D20" s="85">
        <v>6</v>
      </c>
      <c r="E20" s="85">
        <v>5</v>
      </c>
      <c r="F20" s="6">
        <v>9</v>
      </c>
      <c r="G20" s="6">
        <v>7</v>
      </c>
      <c r="I20">
        <v>4</v>
      </c>
      <c r="J20">
        <v>27</v>
      </c>
    </row>
    <row r="21" spans="2:10" x14ac:dyDescent="0.25">
      <c r="B21" s="6">
        <v>2</v>
      </c>
      <c r="C21" s="6">
        <v>2</v>
      </c>
      <c r="D21" s="85">
        <v>6</v>
      </c>
      <c r="E21" s="85">
        <v>6</v>
      </c>
      <c r="F21" s="6">
        <v>9</v>
      </c>
      <c r="G21" s="6">
        <v>1</v>
      </c>
      <c r="I21">
        <v>5</v>
      </c>
      <c r="J21">
        <v>24</v>
      </c>
    </row>
    <row r="22" spans="2:10" x14ac:dyDescent="0.25">
      <c r="B22" s="6">
        <v>3</v>
      </c>
      <c r="C22" s="6">
        <v>5</v>
      </c>
      <c r="D22" s="85">
        <v>6</v>
      </c>
      <c r="E22" s="85">
        <v>6</v>
      </c>
      <c r="F22" s="6">
        <v>1</v>
      </c>
      <c r="G22" s="6">
        <v>9</v>
      </c>
      <c r="I22">
        <v>6</v>
      </c>
      <c r="J22">
        <v>4</v>
      </c>
    </row>
    <row r="23" spans="2:10" x14ac:dyDescent="0.25">
      <c r="B23" s="6">
        <v>5</v>
      </c>
      <c r="C23" s="6">
        <v>4</v>
      </c>
      <c r="D23" s="85">
        <v>4</v>
      </c>
      <c r="E23" s="85">
        <v>6</v>
      </c>
      <c r="F23" s="6">
        <v>9</v>
      </c>
      <c r="G23" s="6">
        <v>1</v>
      </c>
      <c r="I23">
        <v>7</v>
      </c>
      <c r="J23">
        <v>3</v>
      </c>
    </row>
    <row r="24" spans="2:10" x14ac:dyDescent="0.25">
      <c r="B24" s="6">
        <v>5</v>
      </c>
      <c r="C24" s="6">
        <v>2</v>
      </c>
      <c r="D24" s="85">
        <v>3</v>
      </c>
      <c r="E24" s="85">
        <v>3</v>
      </c>
      <c r="F24" s="6">
        <v>9</v>
      </c>
      <c r="G24" s="6">
        <v>1</v>
      </c>
      <c r="I24">
        <v>8</v>
      </c>
      <c r="J24">
        <v>4</v>
      </c>
    </row>
    <row r="25" spans="2:10" x14ac:dyDescent="0.25">
      <c r="B25" s="6">
        <v>4</v>
      </c>
      <c r="C25" s="6">
        <v>5</v>
      </c>
      <c r="D25" s="85">
        <v>6</v>
      </c>
      <c r="E25" s="85">
        <v>4</v>
      </c>
      <c r="F25" s="6">
        <v>9</v>
      </c>
      <c r="G25" s="6">
        <v>9</v>
      </c>
      <c r="I25">
        <v>9</v>
      </c>
      <c r="J25">
        <v>2</v>
      </c>
    </row>
    <row r="26" spans="2:10" ht="15.75" thickBot="1" x14ac:dyDescent="0.3">
      <c r="B26" s="6">
        <v>5</v>
      </c>
      <c r="C26" s="6">
        <v>5</v>
      </c>
      <c r="D26" s="85">
        <v>6</v>
      </c>
      <c r="E26" s="85">
        <v>3</v>
      </c>
      <c r="F26" s="6">
        <v>5</v>
      </c>
      <c r="G26" s="6">
        <v>2</v>
      </c>
      <c r="I26" s="90" t="s">
        <v>278</v>
      </c>
      <c r="J26" s="90">
        <v>0</v>
      </c>
    </row>
    <row r="27" spans="2:10" x14ac:dyDescent="0.25">
      <c r="B27" s="6">
        <v>3</v>
      </c>
      <c r="C27" s="6">
        <v>2</v>
      </c>
      <c r="D27" s="85">
        <v>5</v>
      </c>
      <c r="E27" s="85">
        <v>2</v>
      </c>
      <c r="F27" s="6">
        <v>8</v>
      </c>
      <c r="G27" s="6">
        <v>1</v>
      </c>
    </row>
    <row r="28" spans="2:10" ht="15.75" thickBot="1" x14ac:dyDescent="0.3">
      <c r="B28" s="6">
        <v>5</v>
      </c>
      <c r="C28" s="6">
        <v>5</v>
      </c>
      <c r="D28" s="85">
        <v>5</v>
      </c>
      <c r="E28" s="85">
        <v>5</v>
      </c>
      <c r="F28" s="6">
        <v>9</v>
      </c>
      <c r="G28" s="6">
        <v>1</v>
      </c>
    </row>
    <row r="29" spans="2:10" x14ac:dyDescent="0.25">
      <c r="B29" s="6">
        <v>5</v>
      </c>
      <c r="C29" s="6">
        <v>4</v>
      </c>
      <c r="D29" s="85">
        <v>5</v>
      </c>
      <c r="E29" s="85">
        <v>6</v>
      </c>
      <c r="F29" s="6">
        <v>9</v>
      </c>
      <c r="G29" s="6">
        <v>1</v>
      </c>
      <c r="I29" s="91" t="s">
        <v>277</v>
      </c>
      <c r="J29" s="91" t="s">
        <v>279</v>
      </c>
    </row>
    <row r="30" spans="2:10" x14ac:dyDescent="0.25">
      <c r="B30" s="6">
        <v>3</v>
      </c>
      <c r="C30" s="6">
        <v>4</v>
      </c>
      <c r="D30" s="85">
        <v>8</v>
      </c>
      <c r="E30" s="85">
        <v>1</v>
      </c>
      <c r="F30" s="6">
        <v>9</v>
      </c>
      <c r="G30" s="6">
        <v>1</v>
      </c>
      <c r="I30">
        <v>1</v>
      </c>
      <c r="J30">
        <v>2</v>
      </c>
    </row>
    <row r="31" spans="2:10" x14ac:dyDescent="0.25">
      <c r="B31" s="34">
        <v>4</v>
      </c>
      <c r="C31" s="87">
        <v>4</v>
      </c>
      <c r="D31" s="84">
        <v>5</v>
      </c>
      <c r="E31" s="89">
        <v>6</v>
      </c>
      <c r="F31" s="6">
        <v>9</v>
      </c>
      <c r="G31" s="6">
        <v>5</v>
      </c>
      <c r="I31">
        <v>2</v>
      </c>
      <c r="J31">
        <v>16</v>
      </c>
    </row>
    <row r="32" spans="2:10" x14ac:dyDescent="0.25">
      <c r="B32" s="6">
        <v>7</v>
      </c>
      <c r="C32" s="6">
        <v>3</v>
      </c>
      <c r="D32" s="86">
        <v>8</v>
      </c>
      <c r="E32" s="86">
        <v>7</v>
      </c>
      <c r="F32" s="6">
        <v>9</v>
      </c>
      <c r="G32" s="6">
        <v>9</v>
      </c>
      <c r="I32">
        <v>3</v>
      </c>
      <c r="J32">
        <v>15</v>
      </c>
    </row>
    <row r="33" spans="2:10" x14ac:dyDescent="0.25">
      <c r="B33" s="6">
        <v>6</v>
      </c>
      <c r="C33" s="6">
        <v>5</v>
      </c>
      <c r="D33" s="85">
        <v>3</v>
      </c>
      <c r="E33" s="85">
        <v>4</v>
      </c>
      <c r="F33" s="6">
        <v>5</v>
      </c>
      <c r="G33" s="6">
        <v>5</v>
      </c>
      <c r="I33">
        <v>4</v>
      </c>
      <c r="J33">
        <v>20</v>
      </c>
    </row>
    <row r="34" spans="2:10" x14ac:dyDescent="0.25">
      <c r="B34" s="6">
        <v>6</v>
      </c>
      <c r="C34" s="6">
        <v>4</v>
      </c>
      <c r="D34" s="85">
        <v>2</v>
      </c>
      <c r="E34" s="85">
        <v>3</v>
      </c>
      <c r="F34" s="87">
        <v>9</v>
      </c>
      <c r="G34" s="87">
        <v>1</v>
      </c>
      <c r="I34">
        <v>5</v>
      </c>
      <c r="J34">
        <v>84</v>
      </c>
    </row>
    <row r="35" spans="2:10" x14ac:dyDescent="0.25">
      <c r="B35" s="6">
        <v>3</v>
      </c>
      <c r="C35" s="6">
        <v>5</v>
      </c>
      <c r="D35" s="86">
        <v>7</v>
      </c>
      <c r="E35" s="86">
        <v>5</v>
      </c>
      <c r="F35" s="23">
        <v>9</v>
      </c>
      <c r="G35" s="23">
        <v>1</v>
      </c>
      <c r="I35">
        <v>6</v>
      </c>
      <c r="J35">
        <v>106</v>
      </c>
    </row>
    <row r="36" spans="2:10" x14ac:dyDescent="0.25">
      <c r="B36" s="6">
        <v>4</v>
      </c>
      <c r="C36" s="6">
        <v>1</v>
      </c>
      <c r="D36" s="86">
        <v>8</v>
      </c>
      <c r="E36" s="86">
        <v>2</v>
      </c>
      <c r="F36" s="6">
        <v>9</v>
      </c>
      <c r="G36" s="6">
        <v>1</v>
      </c>
      <c r="I36">
        <v>7</v>
      </c>
      <c r="J36">
        <v>65</v>
      </c>
    </row>
    <row r="37" spans="2:10" x14ac:dyDescent="0.25">
      <c r="B37" s="6">
        <v>7</v>
      </c>
      <c r="C37" s="6">
        <v>5</v>
      </c>
      <c r="D37" s="86">
        <v>6</v>
      </c>
      <c r="E37" s="86">
        <v>3</v>
      </c>
      <c r="F37" s="6">
        <v>7</v>
      </c>
      <c r="G37" s="6">
        <v>5</v>
      </c>
      <c r="I37">
        <v>8</v>
      </c>
      <c r="J37">
        <v>60</v>
      </c>
    </row>
    <row r="38" spans="2:10" x14ac:dyDescent="0.25">
      <c r="B38" s="6">
        <v>8</v>
      </c>
      <c r="C38" s="6">
        <v>4</v>
      </c>
      <c r="D38" s="86">
        <v>5</v>
      </c>
      <c r="E38" s="86">
        <v>5</v>
      </c>
      <c r="F38" s="6">
        <v>9</v>
      </c>
      <c r="G38" s="6">
        <v>9</v>
      </c>
      <c r="I38">
        <v>9</v>
      </c>
      <c r="J38">
        <v>22</v>
      </c>
    </row>
    <row r="39" spans="2:10" ht="15.75" thickBot="1" x14ac:dyDescent="0.3">
      <c r="B39" s="6">
        <v>7</v>
      </c>
      <c r="C39" s="6">
        <v>2</v>
      </c>
      <c r="D39" s="85">
        <v>8</v>
      </c>
      <c r="E39" s="85">
        <v>1</v>
      </c>
      <c r="F39" s="6">
        <v>1</v>
      </c>
      <c r="G39" s="6">
        <v>5</v>
      </c>
      <c r="I39" s="90" t="s">
        <v>278</v>
      </c>
      <c r="J39" s="90">
        <v>0</v>
      </c>
    </row>
    <row r="40" spans="2:10" x14ac:dyDescent="0.25">
      <c r="B40" s="6">
        <v>2</v>
      </c>
      <c r="C40" s="6">
        <v>5</v>
      </c>
      <c r="D40" s="85">
        <v>6</v>
      </c>
      <c r="E40" s="85">
        <v>5</v>
      </c>
      <c r="F40" s="6">
        <v>9</v>
      </c>
      <c r="G40" s="6">
        <v>9</v>
      </c>
    </row>
    <row r="41" spans="2:10" ht="15.75" thickBot="1" x14ac:dyDescent="0.3">
      <c r="B41" s="6">
        <v>4</v>
      </c>
      <c r="C41" s="6">
        <v>4</v>
      </c>
      <c r="D41" s="85">
        <v>5</v>
      </c>
      <c r="E41" s="85">
        <v>5</v>
      </c>
      <c r="F41" s="6">
        <v>9</v>
      </c>
      <c r="G41" s="6">
        <v>2</v>
      </c>
    </row>
    <row r="42" spans="2:10" x14ac:dyDescent="0.25">
      <c r="B42" s="6">
        <v>8</v>
      </c>
      <c r="C42" s="6">
        <v>3</v>
      </c>
      <c r="D42" s="85">
        <v>6</v>
      </c>
      <c r="E42" s="85">
        <v>4</v>
      </c>
      <c r="F42" s="6">
        <v>1</v>
      </c>
      <c r="G42" s="6">
        <v>1</v>
      </c>
      <c r="I42" s="91" t="s">
        <v>277</v>
      </c>
      <c r="J42" s="91" t="s">
        <v>279</v>
      </c>
    </row>
    <row r="43" spans="2:10" x14ac:dyDescent="0.25">
      <c r="B43" s="6">
        <v>4</v>
      </c>
      <c r="C43" s="6">
        <v>5</v>
      </c>
      <c r="D43" s="85">
        <v>5</v>
      </c>
      <c r="E43" s="85">
        <v>3</v>
      </c>
      <c r="F43" s="6">
        <v>2</v>
      </c>
      <c r="G43" s="6">
        <v>3</v>
      </c>
      <c r="I43">
        <v>1</v>
      </c>
      <c r="J43">
        <v>6</v>
      </c>
    </row>
    <row r="44" spans="2:10" x14ac:dyDescent="0.25">
      <c r="B44" s="6">
        <v>6</v>
      </c>
      <c r="C44" s="6">
        <v>3</v>
      </c>
      <c r="D44" s="85">
        <v>3</v>
      </c>
      <c r="E44" s="85">
        <v>5</v>
      </c>
      <c r="F44" s="6">
        <v>9</v>
      </c>
      <c r="G44" s="6">
        <v>1</v>
      </c>
      <c r="I44">
        <v>2</v>
      </c>
      <c r="J44">
        <v>15</v>
      </c>
    </row>
    <row r="45" spans="2:10" x14ac:dyDescent="0.25">
      <c r="B45" s="6">
        <v>3</v>
      </c>
      <c r="C45" s="6">
        <v>8</v>
      </c>
      <c r="D45" s="85">
        <v>7</v>
      </c>
      <c r="E45" s="85">
        <v>4</v>
      </c>
      <c r="F45" s="6">
        <v>9</v>
      </c>
      <c r="G45" s="6">
        <v>5</v>
      </c>
      <c r="I45">
        <v>3</v>
      </c>
      <c r="J45">
        <v>23</v>
      </c>
    </row>
    <row r="46" spans="2:10" x14ac:dyDescent="0.25">
      <c r="B46" s="6">
        <v>5</v>
      </c>
      <c r="C46" s="6">
        <v>5</v>
      </c>
      <c r="D46" s="85">
        <v>8</v>
      </c>
      <c r="E46" s="85">
        <v>4</v>
      </c>
      <c r="F46" s="6">
        <v>9</v>
      </c>
      <c r="G46" s="6">
        <v>8</v>
      </c>
      <c r="I46">
        <v>4</v>
      </c>
      <c r="J46">
        <v>27</v>
      </c>
    </row>
    <row r="47" spans="2:10" x14ac:dyDescent="0.25">
      <c r="B47" s="6">
        <v>8</v>
      </c>
      <c r="C47" s="6">
        <v>5</v>
      </c>
      <c r="D47" s="85">
        <v>6</v>
      </c>
      <c r="E47" s="85">
        <v>4</v>
      </c>
      <c r="F47" s="6">
        <v>9</v>
      </c>
      <c r="G47" s="6">
        <v>9</v>
      </c>
      <c r="I47">
        <v>5</v>
      </c>
      <c r="J47">
        <v>35</v>
      </c>
    </row>
    <row r="48" spans="2:10" x14ac:dyDescent="0.25">
      <c r="B48" s="6">
        <v>4</v>
      </c>
      <c r="C48" s="6">
        <v>6</v>
      </c>
      <c r="D48" s="85">
        <v>7</v>
      </c>
      <c r="E48" s="85">
        <v>3</v>
      </c>
      <c r="F48" s="6">
        <v>1</v>
      </c>
      <c r="G48" s="6">
        <v>9</v>
      </c>
      <c r="I48">
        <v>6</v>
      </c>
      <c r="J48">
        <v>9</v>
      </c>
    </row>
    <row r="49" spans="2:10" x14ac:dyDescent="0.25">
      <c r="B49" s="6">
        <v>5</v>
      </c>
      <c r="C49" s="6">
        <v>3</v>
      </c>
      <c r="D49" s="85">
        <v>6</v>
      </c>
      <c r="E49" s="85">
        <v>1</v>
      </c>
      <c r="F49" s="6">
        <v>1</v>
      </c>
      <c r="G49" s="6">
        <v>2</v>
      </c>
      <c r="I49">
        <v>7</v>
      </c>
      <c r="J49">
        <v>4</v>
      </c>
    </row>
    <row r="50" spans="2:10" x14ac:dyDescent="0.25">
      <c r="B50" s="6">
        <v>6</v>
      </c>
      <c r="C50" s="6">
        <v>5</v>
      </c>
      <c r="D50" s="85">
        <v>7</v>
      </c>
      <c r="E50" s="85">
        <v>5</v>
      </c>
      <c r="F50" s="6">
        <v>2</v>
      </c>
      <c r="G50" s="6">
        <v>7</v>
      </c>
      <c r="I50">
        <v>8</v>
      </c>
      <c r="J50">
        <v>1</v>
      </c>
    </row>
    <row r="51" spans="2:10" x14ac:dyDescent="0.25">
      <c r="B51" s="6">
        <v>7</v>
      </c>
      <c r="C51" s="6">
        <v>3</v>
      </c>
      <c r="D51" s="85">
        <v>6</v>
      </c>
      <c r="E51" s="85">
        <v>5</v>
      </c>
      <c r="F51" s="6">
        <v>8</v>
      </c>
      <c r="G51" s="6">
        <v>5</v>
      </c>
      <c r="I51">
        <v>9</v>
      </c>
      <c r="J51">
        <v>0</v>
      </c>
    </row>
    <row r="52" spans="2:10" ht="15.75" thickBot="1" x14ac:dyDescent="0.3">
      <c r="B52" s="6">
        <v>5</v>
      </c>
      <c r="C52" s="6">
        <v>7</v>
      </c>
      <c r="D52" s="85">
        <v>4</v>
      </c>
      <c r="E52" s="85">
        <v>4</v>
      </c>
      <c r="F52" s="6">
        <v>9</v>
      </c>
      <c r="G52" s="6">
        <v>1</v>
      </c>
      <c r="I52" s="90" t="s">
        <v>278</v>
      </c>
      <c r="J52" s="90">
        <v>0</v>
      </c>
    </row>
    <row r="53" spans="2:10" x14ac:dyDescent="0.25">
      <c r="B53" s="6">
        <v>4</v>
      </c>
      <c r="C53" s="6">
        <v>5</v>
      </c>
      <c r="D53" s="85">
        <v>7</v>
      </c>
      <c r="E53" s="85">
        <v>8</v>
      </c>
      <c r="F53" s="6">
        <v>9</v>
      </c>
      <c r="G53" s="6">
        <v>1</v>
      </c>
    </row>
    <row r="54" spans="2:10" ht="15.75" thickBot="1" x14ac:dyDescent="0.3">
      <c r="B54" s="6">
        <v>5</v>
      </c>
      <c r="C54" s="6">
        <v>1</v>
      </c>
      <c r="D54" s="85">
        <v>4</v>
      </c>
      <c r="E54" s="85">
        <v>5</v>
      </c>
      <c r="F54" s="6">
        <v>9</v>
      </c>
      <c r="G54" s="6">
        <v>1</v>
      </c>
    </row>
    <row r="55" spans="2:10" x14ac:dyDescent="0.25">
      <c r="B55" s="6">
        <v>6</v>
      </c>
      <c r="C55" s="6">
        <v>5</v>
      </c>
      <c r="D55" s="85">
        <v>8</v>
      </c>
      <c r="E55" s="85">
        <v>4</v>
      </c>
      <c r="F55" s="6">
        <v>9</v>
      </c>
      <c r="G55" s="6">
        <v>9</v>
      </c>
      <c r="I55" s="91" t="s">
        <v>277</v>
      </c>
      <c r="J55" s="91" t="s">
        <v>279</v>
      </c>
    </row>
    <row r="56" spans="2:10" x14ac:dyDescent="0.25">
      <c r="B56" s="6">
        <v>7</v>
      </c>
      <c r="C56" s="6">
        <v>4</v>
      </c>
      <c r="D56" s="85">
        <v>8</v>
      </c>
      <c r="E56" s="85">
        <v>2</v>
      </c>
      <c r="F56" s="6">
        <v>9</v>
      </c>
      <c r="G56" s="6">
        <v>9</v>
      </c>
      <c r="I56">
        <v>1</v>
      </c>
      <c r="J56">
        <v>47</v>
      </c>
    </row>
    <row r="57" spans="2:10" x14ac:dyDescent="0.25">
      <c r="B57" s="6">
        <v>8</v>
      </c>
      <c r="C57" s="6">
        <v>5</v>
      </c>
      <c r="D57" s="85">
        <v>6</v>
      </c>
      <c r="E57" s="85">
        <v>5</v>
      </c>
      <c r="F57" s="6">
        <v>6</v>
      </c>
      <c r="G57" s="6">
        <v>5</v>
      </c>
      <c r="I57">
        <v>2</v>
      </c>
      <c r="J57">
        <v>10</v>
      </c>
    </row>
    <row r="58" spans="2:10" x14ac:dyDescent="0.25">
      <c r="B58" s="6">
        <v>6</v>
      </c>
      <c r="C58" s="6">
        <v>8</v>
      </c>
      <c r="D58" s="85">
        <v>7</v>
      </c>
      <c r="E58" s="85">
        <v>4</v>
      </c>
      <c r="F58" s="6">
        <v>9</v>
      </c>
      <c r="G58" s="6">
        <v>9</v>
      </c>
      <c r="I58">
        <v>3</v>
      </c>
      <c r="J58">
        <v>13</v>
      </c>
    </row>
    <row r="59" spans="2:10" x14ac:dyDescent="0.25">
      <c r="B59" s="6">
        <v>4</v>
      </c>
      <c r="C59" s="6">
        <v>4</v>
      </c>
      <c r="D59" s="85">
        <v>5</v>
      </c>
      <c r="E59" s="85">
        <v>5</v>
      </c>
      <c r="F59" s="6">
        <v>1</v>
      </c>
      <c r="G59" s="6">
        <v>5</v>
      </c>
      <c r="I59">
        <v>4</v>
      </c>
      <c r="J59">
        <v>7</v>
      </c>
    </row>
    <row r="60" spans="2:10" x14ac:dyDescent="0.25">
      <c r="B60" s="6">
        <v>3</v>
      </c>
      <c r="C60" s="6">
        <v>2</v>
      </c>
      <c r="D60" s="85">
        <v>1</v>
      </c>
      <c r="E60" s="85">
        <v>5</v>
      </c>
      <c r="F60" s="6">
        <v>1</v>
      </c>
      <c r="G60" s="6">
        <v>1</v>
      </c>
      <c r="I60">
        <v>5</v>
      </c>
      <c r="J60">
        <v>18</v>
      </c>
    </row>
    <row r="61" spans="2:10" x14ac:dyDescent="0.25">
      <c r="B61" s="34">
        <v>8</v>
      </c>
      <c r="C61" s="87">
        <v>8</v>
      </c>
      <c r="D61" s="84">
        <v>5</v>
      </c>
      <c r="E61" s="89">
        <v>3</v>
      </c>
      <c r="F61" s="6">
        <v>9</v>
      </c>
      <c r="G61" s="6">
        <v>9</v>
      </c>
      <c r="I61">
        <v>6</v>
      </c>
      <c r="J61">
        <v>13</v>
      </c>
    </row>
    <row r="62" spans="2:10" x14ac:dyDescent="0.25">
      <c r="B62" s="6">
        <v>5</v>
      </c>
      <c r="C62" s="6">
        <v>3</v>
      </c>
      <c r="D62" s="86">
        <v>7</v>
      </c>
      <c r="E62" s="86">
        <v>2</v>
      </c>
      <c r="F62" s="6">
        <v>9</v>
      </c>
      <c r="G62" s="6">
        <v>9</v>
      </c>
      <c r="I62">
        <v>7</v>
      </c>
      <c r="J62">
        <v>10</v>
      </c>
    </row>
    <row r="63" spans="2:10" x14ac:dyDescent="0.25">
      <c r="B63" s="6">
        <v>6</v>
      </c>
      <c r="C63" s="6">
        <v>5</v>
      </c>
      <c r="D63" s="85">
        <v>9</v>
      </c>
      <c r="E63" s="85">
        <v>1</v>
      </c>
      <c r="F63" s="6">
        <v>1</v>
      </c>
      <c r="G63" s="6">
        <v>5</v>
      </c>
      <c r="I63">
        <v>8</v>
      </c>
      <c r="J63">
        <v>22</v>
      </c>
    </row>
    <row r="64" spans="2:10" x14ac:dyDescent="0.25">
      <c r="B64" s="6">
        <v>5</v>
      </c>
      <c r="C64" s="6">
        <v>2</v>
      </c>
      <c r="D64" s="85">
        <v>2</v>
      </c>
      <c r="E64" s="85">
        <v>4</v>
      </c>
      <c r="F64" s="6">
        <v>9</v>
      </c>
      <c r="G64" s="6">
        <v>1</v>
      </c>
      <c r="I64">
        <v>9</v>
      </c>
      <c r="J64">
        <v>289</v>
      </c>
    </row>
    <row r="65" spans="2:10" ht="15.75" thickBot="1" x14ac:dyDescent="0.3">
      <c r="B65" s="6">
        <v>2</v>
      </c>
      <c r="C65" s="6">
        <v>2</v>
      </c>
      <c r="D65" s="86">
        <v>5</v>
      </c>
      <c r="E65" s="86">
        <v>5</v>
      </c>
      <c r="F65" s="6">
        <v>9</v>
      </c>
      <c r="G65" s="6">
        <v>1</v>
      </c>
      <c r="I65" s="90" t="s">
        <v>278</v>
      </c>
      <c r="J65" s="90">
        <v>0</v>
      </c>
    </row>
    <row r="66" spans="2:10" x14ac:dyDescent="0.25">
      <c r="B66" s="6">
        <v>5</v>
      </c>
      <c r="C66" s="6">
        <v>1</v>
      </c>
      <c r="D66" s="86">
        <v>8</v>
      </c>
      <c r="E66" s="86">
        <v>2</v>
      </c>
      <c r="F66" s="6">
        <v>9</v>
      </c>
      <c r="G66" s="6">
        <v>9</v>
      </c>
    </row>
    <row r="67" spans="2:10" ht="15.75" thickBot="1" x14ac:dyDescent="0.3">
      <c r="B67" s="6">
        <v>5</v>
      </c>
      <c r="C67" s="6">
        <v>9</v>
      </c>
      <c r="D67" s="86">
        <v>6</v>
      </c>
      <c r="E67" s="86">
        <v>5</v>
      </c>
      <c r="F67" s="87">
        <v>9</v>
      </c>
      <c r="G67" s="87">
        <v>1</v>
      </c>
    </row>
    <row r="68" spans="2:10" x14ac:dyDescent="0.25">
      <c r="B68" s="6">
        <v>6</v>
      </c>
      <c r="C68" s="6">
        <v>4</v>
      </c>
      <c r="D68" s="86">
        <v>8</v>
      </c>
      <c r="E68" s="86">
        <v>5</v>
      </c>
      <c r="F68" s="23">
        <v>9</v>
      </c>
      <c r="G68" s="23">
        <v>1</v>
      </c>
      <c r="I68" s="91" t="s">
        <v>277</v>
      </c>
      <c r="J68" s="91" t="s">
        <v>279</v>
      </c>
    </row>
    <row r="69" spans="2:10" x14ac:dyDescent="0.25">
      <c r="B69" s="6">
        <v>8</v>
      </c>
      <c r="C69" s="6">
        <v>2</v>
      </c>
      <c r="D69" s="85">
        <v>5</v>
      </c>
      <c r="E69" s="85">
        <v>3</v>
      </c>
      <c r="F69" s="6">
        <v>9</v>
      </c>
      <c r="G69" s="6">
        <v>1</v>
      </c>
      <c r="I69">
        <v>1</v>
      </c>
      <c r="J69">
        <v>60</v>
      </c>
    </row>
    <row r="70" spans="2:10" x14ac:dyDescent="0.25">
      <c r="B70" s="6">
        <v>4</v>
      </c>
      <c r="C70" s="6">
        <v>5</v>
      </c>
      <c r="D70" s="85">
        <v>3</v>
      </c>
      <c r="E70" s="85">
        <v>3</v>
      </c>
      <c r="F70" s="6">
        <v>3</v>
      </c>
      <c r="G70" s="6">
        <v>5</v>
      </c>
      <c r="I70">
        <v>2</v>
      </c>
      <c r="J70">
        <v>12</v>
      </c>
    </row>
    <row r="71" spans="2:10" x14ac:dyDescent="0.25">
      <c r="B71" s="6">
        <v>4</v>
      </c>
      <c r="C71" s="6">
        <v>4</v>
      </c>
      <c r="D71" s="85">
        <v>5</v>
      </c>
      <c r="E71" s="85">
        <v>5</v>
      </c>
      <c r="F71" s="6">
        <v>9</v>
      </c>
      <c r="G71" s="6">
        <v>9</v>
      </c>
      <c r="I71">
        <v>3</v>
      </c>
      <c r="J71">
        <v>3</v>
      </c>
    </row>
    <row r="72" spans="2:10" x14ac:dyDescent="0.25">
      <c r="B72" s="6">
        <v>4</v>
      </c>
      <c r="C72" s="6">
        <v>5</v>
      </c>
      <c r="D72" s="85">
        <v>6</v>
      </c>
      <c r="E72" s="85">
        <v>5</v>
      </c>
      <c r="F72" s="6">
        <v>9</v>
      </c>
      <c r="G72" s="6">
        <v>2</v>
      </c>
      <c r="I72">
        <v>4</v>
      </c>
      <c r="J72">
        <v>1</v>
      </c>
    </row>
    <row r="73" spans="2:10" x14ac:dyDescent="0.25">
      <c r="B73" s="6">
        <v>3</v>
      </c>
      <c r="C73" s="6">
        <v>4</v>
      </c>
      <c r="D73" s="85">
        <v>5</v>
      </c>
      <c r="E73" s="85">
        <v>5</v>
      </c>
      <c r="F73" s="6">
        <v>9</v>
      </c>
      <c r="G73" s="6">
        <v>1</v>
      </c>
      <c r="I73">
        <v>5</v>
      </c>
      <c r="J73">
        <v>18</v>
      </c>
    </row>
    <row r="74" spans="2:10" x14ac:dyDescent="0.25">
      <c r="B74" s="6">
        <v>4</v>
      </c>
      <c r="C74" s="6">
        <v>3</v>
      </c>
      <c r="D74" s="85">
        <v>7</v>
      </c>
      <c r="E74" s="85">
        <v>4</v>
      </c>
      <c r="F74" s="6">
        <v>8</v>
      </c>
      <c r="G74" s="6">
        <v>1</v>
      </c>
      <c r="I74">
        <v>6</v>
      </c>
      <c r="J74">
        <v>1</v>
      </c>
    </row>
    <row r="75" spans="2:10" x14ac:dyDescent="0.25">
      <c r="B75" s="6">
        <v>3</v>
      </c>
      <c r="C75" s="6">
        <v>4</v>
      </c>
      <c r="D75" s="85">
        <v>6</v>
      </c>
      <c r="E75" s="85">
        <v>4</v>
      </c>
      <c r="F75" s="6">
        <v>1</v>
      </c>
      <c r="G75" s="6">
        <v>9</v>
      </c>
      <c r="I75">
        <v>7</v>
      </c>
      <c r="J75">
        <v>4</v>
      </c>
    </row>
    <row r="76" spans="2:10" x14ac:dyDescent="0.25">
      <c r="B76" s="6">
        <v>4</v>
      </c>
      <c r="C76" s="6">
        <v>3</v>
      </c>
      <c r="D76" s="85">
        <v>7</v>
      </c>
      <c r="E76" s="85">
        <v>3</v>
      </c>
      <c r="F76" s="6">
        <v>1</v>
      </c>
      <c r="G76" s="6">
        <v>2</v>
      </c>
      <c r="I76">
        <v>8</v>
      </c>
      <c r="J76">
        <v>2</v>
      </c>
    </row>
    <row r="77" spans="2:10" x14ac:dyDescent="0.25">
      <c r="B77" s="6">
        <v>7</v>
      </c>
      <c r="C77" s="6">
        <v>2</v>
      </c>
      <c r="D77" s="85">
        <v>7</v>
      </c>
      <c r="E77" s="85">
        <v>2</v>
      </c>
      <c r="F77" s="6">
        <v>9</v>
      </c>
      <c r="G77" s="6">
        <v>1</v>
      </c>
      <c r="I77">
        <v>9</v>
      </c>
      <c r="J77">
        <v>31</v>
      </c>
    </row>
    <row r="78" spans="2:10" ht="15.75" thickBot="1" x14ac:dyDescent="0.3">
      <c r="B78" s="6">
        <v>6</v>
      </c>
      <c r="C78" s="6">
        <v>2</v>
      </c>
      <c r="D78" s="85">
        <v>7</v>
      </c>
      <c r="E78" s="85">
        <v>3</v>
      </c>
      <c r="F78" s="6">
        <v>9</v>
      </c>
      <c r="G78" s="6">
        <v>1</v>
      </c>
      <c r="I78" s="90" t="s">
        <v>278</v>
      </c>
      <c r="J78" s="90">
        <v>0</v>
      </c>
    </row>
    <row r="79" spans="2:10" x14ac:dyDescent="0.25">
      <c r="B79" s="6">
        <v>4</v>
      </c>
      <c r="C79" s="6">
        <v>3</v>
      </c>
      <c r="D79" s="85">
        <v>7</v>
      </c>
      <c r="E79" s="85">
        <v>3</v>
      </c>
      <c r="F79" s="6">
        <v>8</v>
      </c>
      <c r="G79" s="6">
        <v>5</v>
      </c>
    </row>
    <row r="80" spans="2:10" x14ac:dyDescent="0.25">
      <c r="B80" s="6">
        <v>1</v>
      </c>
      <c r="C80" s="6">
        <v>3</v>
      </c>
      <c r="D80" s="85">
        <v>6</v>
      </c>
      <c r="E80" s="85">
        <v>4</v>
      </c>
      <c r="F80" s="6">
        <v>9</v>
      </c>
      <c r="G80" s="6">
        <v>9</v>
      </c>
    </row>
    <row r="81" spans="2:7" x14ac:dyDescent="0.25">
      <c r="B81" s="6">
        <v>2</v>
      </c>
      <c r="C81" s="6">
        <v>2</v>
      </c>
      <c r="D81" s="85">
        <v>6</v>
      </c>
      <c r="E81" s="85">
        <v>5</v>
      </c>
      <c r="F81" s="6">
        <v>9</v>
      </c>
      <c r="G81" s="6">
        <v>1</v>
      </c>
    </row>
    <row r="82" spans="2:7" x14ac:dyDescent="0.25">
      <c r="B82" s="6">
        <v>1</v>
      </c>
      <c r="C82" s="6">
        <v>5</v>
      </c>
      <c r="D82" s="85">
        <v>6</v>
      </c>
      <c r="E82" s="85">
        <v>5</v>
      </c>
      <c r="F82" s="6">
        <v>9</v>
      </c>
      <c r="G82" s="6">
        <v>1</v>
      </c>
    </row>
    <row r="83" spans="2:7" x14ac:dyDescent="0.25">
      <c r="B83" s="6">
        <v>5</v>
      </c>
      <c r="C83" s="6">
        <v>3</v>
      </c>
      <c r="D83" s="85">
        <v>6</v>
      </c>
      <c r="E83" s="85">
        <v>6</v>
      </c>
      <c r="F83" s="6">
        <v>4</v>
      </c>
      <c r="G83" s="6">
        <v>5</v>
      </c>
    </row>
    <row r="84" spans="2:7" x14ac:dyDescent="0.25">
      <c r="B84" s="6">
        <v>1</v>
      </c>
      <c r="C84" s="6">
        <v>3</v>
      </c>
      <c r="D84" s="85">
        <v>3</v>
      </c>
      <c r="E84" s="85">
        <v>5</v>
      </c>
      <c r="F84" s="6">
        <v>6</v>
      </c>
      <c r="G84" s="6">
        <v>3</v>
      </c>
    </row>
    <row r="85" spans="2:7" x14ac:dyDescent="0.25">
      <c r="B85" s="6">
        <v>2</v>
      </c>
      <c r="C85" s="6">
        <v>5</v>
      </c>
      <c r="D85" s="85">
        <v>6</v>
      </c>
      <c r="E85" s="85">
        <v>4</v>
      </c>
      <c r="F85" s="6">
        <v>9</v>
      </c>
      <c r="G85" s="6">
        <v>1</v>
      </c>
    </row>
    <row r="86" spans="2:7" x14ac:dyDescent="0.25">
      <c r="B86" s="6">
        <v>5</v>
      </c>
      <c r="C86" s="6">
        <v>6</v>
      </c>
      <c r="D86" s="85">
        <v>6</v>
      </c>
      <c r="E86" s="85">
        <v>5</v>
      </c>
      <c r="F86" s="6">
        <v>9</v>
      </c>
      <c r="G86" s="6">
        <v>1</v>
      </c>
    </row>
    <row r="87" spans="2:7" x14ac:dyDescent="0.25">
      <c r="B87" s="6">
        <v>4</v>
      </c>
      <c r="C87" s="6">
        <v>3</v>
      </c>
      <c r="D87" s="85">
        <v>5</v>
      </c>
      <c r="E87" s="85">
        <v>4</v>
      </c>
      <c r="F87" s="6">
        <v>9</v>
      </c>
      <c r="G87" s="6">
        <v>1</v>
      </c>
    </row>
    <row r="88" spans="2:7" x14ac:dyDescent="0.25">
      <c r="B88" s="6">
        <v>4</v>
      </c>
      <c r="C88" s="6">
        <v>5</v>
      </c>
      <c r="D88" s="85">
        <v>6</v>
      </c>
      <c r="E88" s="85">
        <v>4</v>
      </c>
      <c r="F88" s="6">
        <v>9</v>
      </c>
      <c r="G88" s="6">
        <v>9</v>
      </c>
    </row>
    <row r="89" spans="2:7" x14ac:dyDescent="0.25">
      <c r="B89" s="6">
        <v>5</v>
      </c>
      <c r="C89" s="6">
        <v>3</v>
      </c>
      <c r="D89" s="85">
        <v>3</v>
      </c>
      <c r="E89" s="85">
        <v>4</v>
      </c>
      <c r="F89" s="6">
        <v>9</v>
      </c>
      <c r="G89" s="6">
        <v>1</v>
      </c>
    </row>
    <row r="90" spans="2:7" x14ac:dyDescent="0.25">
      <c r="B90" s="6">
        <v>1</v>
      </c>
      <c r="C90" s="6">
        <v>6</v>
      </c>
      <c r="D90" s="85">
        <v>6</v>
      </c>
      <c r="E90" s="85">
        <v>1</v>
      </c>
      <c r="F90" s="6">
        <v>9</v>
      </c>
      <c r="G90" s="6">
        <v>1</v>
      </c>
    </row>
    <row r="91" spans="2:7" x14ac:dyDescent="0.25">
      <c r="B91" s="34">
        <v>2</v>
      </c>
      <c r="C91" s="87">
        <v>4</v>
      </c>
      <c r="D91" s="84">
        <v>5</v>
      </c>
      <c r="E91" s="89">
        <v>5</v>
      </c>
      <c r="F91" s="6">
        <v>9</v>
      </c>
      <c r="G91" s="6">
        <v>9</v>
      </c>
    </row>
    <row r="92" spans="2:7" x14ac:dyDescent="0.25">
      <c r="B92" s="3">
        <v>5</v>
      </c>
      <c r="C92" s="3">
        <v>4</v>
      </c>
      <c r="D92" s="67">
        <v>8</v>
      </c>
      <c r="E92" s="67">
        <v>7</v>
      </c>
      <c r="F92" s="6">
        <v>5</v>
      </c>
      <c r="G92" s="6">
        <v>5</v>
      </c>
    </row>
    <row r="93" spans="2:7" x14ac:dyDescent="0.25">
      <c r="B93" s="3">
        <v>4</v>
      </c>
      <c r="C93" s="3">
        <v>4</v>
      </c>
      <c r="D93" s="5">
        <v>7</v>
      </c>
      <c r="E93" s="5">
        <v>3</v>
      </c>
      <c r="F93" s="6">
        <v>8</v>
      </c>
      <c r="G93" s="6">
        <v>2</v>
      </c>
    </row>
    <row r="94" spans="2:7" x14ac:dyDescent="0.25">
      <c r="B94" s="3">
        <v>5</v>
      </c>
      <c r="C94" s="3">
        <v>3</v>
      </c>
      <c r="D94" s="5">
        <v>3</v>
      </c>
      <c r="E94" s="5">
        <v>5</v>
      </c>
      <c r="F94" s="6">
        <v>9</v>
      </c>
      <c r="G94" s="6">
        <v>1</v>
      </c>
    </row>
    <row r="95" spans="2:7" x14ac:dyDescent="0.25">
      <c r="B95" s="3">
        <v>3</v>
      </c>
      <c r="C95" s="3">
        <v>3</v>
      </c>
      <c r="D95" s="67">
        <v>6</v>
      </c>
      <c r="E95" s="67">
        <v>5</v>
      </c>
      <c r="F95" s="6">
        <v>1</v>
      </c>
      <c r="G95" s="6">
        <v>1</v>
      </c>
    </row>
    <row r="96" spans="2:7" x14ac:dyDescent="0.25">
      <c r="B96" s="3">
        <v>3</v>
      </c>
      <c r="C96" s="3">
        <v>9</v>
      </c>
      <c r="D96" s="67">
        <v>7</v>
      </c>
      <c r="E96" s="67">
        <v>2</v>
      </c>
      <c r="F96" s="6">
        <v>9</v>
      </c>
      <c r="G96" s="6">
        <v>1</v>
      </c>
    </row>
    <row r="97" spans="2:7" x14ac:dyDescent="0.25">
      <c r="B97" s="3">
        <v>4</v>
      </c>
      <c r="C97" s="3">
        <v>1</v>
      </c>
      <c r="D97" s="67">
        <v>6</v>
      </c>
      <c r="E97" s="67">
        <v>4</v>
      </c>
      <c r="F97" s="6">
        <v>9</v>
      </c>
      <c r="G97" s="6">
        <v>1</v>
      </c>
    </row>
    <row r="98" spans="2:7" x14ac:dyDescent="0.25">
      <c r="B98" s="3">
        <v>5</v>
      </c>
      <c r="C98" s="3">
        <v>7</v>
      </c>
      <c r="D98" s="67">
        <v>6</v>
      </c>
      <c r="E98" s="67">
        <v>4</v>
      </c>
      <c r="F98" s="6">
        <v>9</v>
      </c>
      <c r="G98" s="6">
        <v>1</v>
      </c>
    </row>
    <row r="99" spans="2:7" x14ac:dyDescent="0.25">
      <c r="B99" s="3">
        <v>2</v>
      </c>
      <c r="C99" s="3">
        <v>2</v>
      </c>
      <c r="D99" s="5">
        <v>7</v>
      </c>
      <c r="E99" s="5">
        <v>3</v>
      </c>
      <c r="F99" s="6">
        <v>9</v>
      </c>
      <c r="G99" s="6">
        <v>1</v>
      </c>
    </row>
    <row r="100" spans="2:7" x14ac:dyDescent="0.25">
      <c r="B100" s="3">
        <v>3</v>
      </c>
      <c r="C100" s="3">
        <v>3</v>
      </c>
      <c r="D100" s="5">
        <v>2</v>
      </c>
      <c r="E100" s="5">
        <v>2</v>
      </c>
      <c r="F100" s="88">
        <v>9</v>
      </c>
      <c r="G100" s="87">
        <v>1</v>
      </c>
    </row>
    <row r="101" spans="2:7" x14ac:dyDescent="0.25">
      <c r="B101" s="3">
        <v>4</v>
      </c>
      <c r="C101" s="3">
        <v>4</v>
      </c>
      <c r="D101" s="5">
        <v>5</v>
      </c>
      <c r="E101" s="5">
        <v>5</v>
      </c>
      <c r="F101" s="22">
        <v>9</v>
      </c>
      <c r="G101" s="22">
        <v>9</v>
      </c>
    </row>
    <row r="102" spans="2:7" x14ac:dyDescent="0.25">
      <c r="B102" s="3">
        <v>6</v>
      </c>
      <c r="C102" s="3">
        <v>8</v>
      </c>
      <c r="D102" s="5">
        <v>5</v>
      </c>
      <c r="E102" s="5">
        <v>5</v>
      </c>
      <c r="F102" s="3">
        <v>9</v>
      </c>
      <c r="G102" s="3">
        <v>1</v>
      </c>
    </row>
    <row r="103" spans="2:7" x14ac:dyDescent="0.25">
      <c r="B103" s="3">
        <v>3</v>
      </c>
      <c r="C103" s="3">
        <v>4</v>
      </c>
      <c r="D103" s="5">
        <v>5</v>
      </c>
      <c r="E103" s="5">
        <v>5</v>
      </c>
      <c r="F103" s="3">
        <v>7</v>
      </c>
      <c r="G103" s="3">
        <v>7</v>
      </c>
    </row>
    <row r="104" spans="2:7" x14ac:dyDescent="0.25">
      <c r="B104" s="3">
        <v>5</v>
      </c>
      <c r="C104" s="3">
        <v>2</v>
      </c>
      <c r="D104" s="5">
        <v>5</v>
      </c>
      <c r="E104" s="5">
        <v>3</v>
      </c>
      <c r="F104" s="3">
        <v>9</v>
      </c>
      <c r="G104" s="3">
        <v>1</v>
      </c>
    </row>
    <row r="105" spans="2:7" x14ac:dyDescent="0.25">
      <c r="B105" s="3">
        <v>3</v>
      </c>
      <c r="C105" s="3">
        <v>3</v>
      </c>
      <c r="D105" s="5">
        <v>6</v>
      </c>
      <c r="E105" s="5">
        <v>4</v>
      </c>
      <c r="F105" s="3">
        <v>9</v>
      </c>
      <c r="G105" s="3">
        <v>1</v>
      </c>
    </row>
    <row r="106" spans="2:7" x14ac:dyDescent="0.25">
      <c r="B106" s="3">
        <v>4</v>
      </c>
      <c r="C106" s="3">
        <v>3</v>
      </c>
      <c r="D106" s="5">
        <v>6</v>
      </c>
      <c r="E106" s="5">
        <v>3</v>
      </c>
      <c r="F106" s="3">
        <v>9</v>
      </c>
      <c r="G106" s="3">
        <v>9</v>
      </c>
    </row>
    <row r="107" spans="2:7" x14ac:dyDescent="0.25">
      <c r="B107" s="3">
        <v>5</v>
      </c>
      <c r="C107" s="3">
        <v>2</v>
      </c>
      <c r="D107" s="5">
        <v>6</v>
      </c>
      <c r="E107" s="5">
        <v>3</v>
      </c>
      <c r="F107" s="3">
        <v>9</v>
      </c>
      <c r="G107" s="3">
        <v>2</v>
      </c>
    </row>
    <row r="108" spans="2:7" x14ac:dyDescent="0.25">
      <c r="B108" s="3">
        <v>6</v>
      </c>
      <c r="C108" s="3">
        <v>4</v>
      </c>
      <c r="D108" s="5">
        <v>7</v>
      </c>
      <c r="E108" s="5">
        <v>3</v>
      </c>
      <c r="F108" s="3">
        <v>9</v>
      </c>
      <c r="G108" s="3">
        <v>1</v>
      </c>
    </row>
    <row r="109" spans="2:7" x14ac:dyDescent="0.25">
      <c r="B109" s="3">
        <v>4</v>
      </c>
      <c r="C109" s="3">
        <v>2</v>
      </c>
      <c r="D109" s="5">
        <v>8</v>
      </c>
      <c r="E109" s="5">
        <v>2</v>
      </c>
      <c r="F109" s="3">
        <v>3</v>
      </c>
      <c r="G109" s="3">
        <v>2</v>
      </c>
    </row>
    <row r="110" spans="2:7" x14ac:dyDescent="0.25">
      <c r="B110" s="3">
        <v>3</v>
      </c>
      <c r="C110" s="3">
        <v>2</v>
      </c>
      <c r="D110" s="5">
        <v>6</v>
      </c>
      <c r="E110" s="5">
        <v>5</v>
      </c>
      <c r="F110" s="3">
        <v>3</v>
      </c>
      <c r="G110" s="3">
        <v>5</v>
      </c>
    </row>
    <row r="111" spans="2:7" x14ac:dyDescent="0.25">
      <c r="B111" s="3">
        <v>6</v>
      </c>
      <c r="C111" s="3">
        <v>3</v>
      </c>
      <c r="D111" s="5">
        <v>7</v>
      </c>
      <c r="E111" s="5">
        <v>5</v>
      </c>
      <c r="F111" s="3">
        <v>9</v>
      </c>
      <c r="G111" s="3">
        <v>9</v>
      </c>
    </row>
    <row r="112" spans="2:7" x14ac:dyDescent="0.25">
      <c r="B112" s="3">
        <v>5</v>
      </c>
      <c r="C112" s="3">
        <v>5</v>
      </c>
      <c r="D112" s="5">
        <v>6</v>
      </c>
      <c r="E112" s="5">
        <v>2</v>
      </c>
      <c r="F112" s="3">
        <v>9</v>
      </c>
      <c r="G112" s="3">
        <v>2</v>
      </c>
    </row>
    <row r="113" spans="2:7" x14ac:dyDescent="0.25">
      <c r="B113" s="3">
        <v>5</v>
      </c>
      <c r="C113" s="3">
        <v>5</v>
      </c>
      <c r="D113" s="5">
        <v>7</v>
      </c>
      <c r="E113" s="5">
        <v>5</v>
      </c>
      <c r="F113" s="3">
        <v>9</v>
      </c>
      <c r="G113" s="3">
        <v>9</v>
      </c>
    </row>
    <row r="114" spans="2:7" x14ac:dyDescent="0.25">
      <c r="B114" s="3">
        <v>3</v>
      </c>
      <c r="C114" s="3">
        <v>1</v>
      </c>
      <c r="D114" s="5">
        <v>6</v>
      </c>
      <c r="E114" s="5">
        <v>2</v>
      </c>
      <c r="F114" s="3">
        <v>9</v>
      </c>
      <c r="G114" s="3">
        <v>9</v>
      </c>
    </row>
    <row r="115" spans="2:7" x14ac:dyDescent="0.25">
      <c r="B115" s="3">
        <v>3</v>
      </c>
      <c r="C115" s="3">
        <v>5</v>
      </c>
      <c r="D115" s="5">
        <v>6</v>
      </c>
      <c r="E115" s="5">
        <v>2</v>
      </c>
      <c r="F115" s="3">
        <v>9</v>
      </c>
      <c r="G115" s="3">
        <v>2</v>
      </c>
    </row>
    <row r="116" spans="2:7" x14ac:dyDescent="0.25">
      <c r="B116" s="3">
        <v>5</v>
      </c>
      <c r="C116" s="3">
        <v>3</v>
      </c>
      <c r="D116" s="5">
        <v>6</v>
      </c>
      <c r="E116" s="5">
        <v>3</v>
      </c>
      <c r="F116" s="3">
        <v>8</v>
      </c>
      <c r="G116" s="3">
        <v>7</v>
      </c>
    </row>
    <row r="117" spans="2:7" x14ac:dyDescent="0.25">
      <c r="B117" s="3">
        <v>3</v>
      </c>
      <c r="C117" s="3">
        <v>4</v>
      </c>
      <c r="D117" s="5">
        <v>5</v>
      </c>
      <c r="E117" s="5">
        <v>3</v>
      </c>
      <c r="F117" s="3">
        <v>1</v>
      </c>
      <c r="G117" s="3">
        <v>1</v>
      </c>
    </row>
    <row r="118" spans="2:7" x14ac:dyDescent="0.25">
      <c r="B118" s="3">
        <v>5</v>
      </c>
      <c r="C118" s="3">
        <v>1</v>
      </c>
      <c r="D118" s="5">
        <v>8</v>
      </c>
      <c r="E118" s="5">
        <v>4</v>
      </c>
      <c r="F118" s="3">
        <v>9</v>
      </c>
      <c r="G118" s="3">
        <v>1</v>
      </c>
    </row>
    <row r="119" spans="2:7" x14ac:dyDescent="0.25">
      <c r="B119" s="3">
        <v>3</v>
      </c>
      <c r="C119" s="3">
        <v>4</v>
      </c>
      <c r="D119" s="5">
        <v>6</v>
      </c>
      <c r="E119" s="5">
        <v>7</v>
      </c>
      <c r="F119" s="3">
        <v>9</v>
      </c>
      <c r="G119" s="3">
        <v>1</v>
      </c>
    </row>
    <row r="120" spans="2:7" x14ac:dyDescent="0.25">
      <c r="B120" s="3">
        <v>5</v>
      </c>
      <c r="C120" s="3">
        <v>3</v>
      </c>
      <c r="D120" s="5">
        <v>6</v>
      </c>
      <c r="E120" s="5">
        <v>1</v>
      </c>
      <c r="F120" s="3">
        <v>9</v>
      </c>
      <c r="G120" s="3">
        <v>9</v>
      </c>
    </row>
    <row r="121" spans="2:7" x14ac:dyDescent="0.25">
      <c r="B121" s="35">
        <v>7</v>
      </c>
      <c r="C121" s="3">
        <v>3</v>
      </c>
      <c r="D121" s="66">
        <v>7</v>
      </c>
      <c r="E121" s="5">
        <v>4</v>
      </c>
      <c r="F121" s="3">
        <v>9</v>
      </c>
      <c r="G121" s="3">
        <v>1</v>
      </c>
    </row>
    <row r="122" spans="2:7" x14ac:dyDescent="0.25">
      <c r="B122" s="6">
        <v>5</v>
      </c>
      <c r="D122" s="86">
        <v>8</v>
      </c>
      <c r="F122" s="3">
        <v>9</v>
      </c>
      <c r="G122" s="3">
        <v>1</v>
      </c>
    </row>
    <row r="123" spans="2:7" x14ac:dyDescent="0.25">
      <c r="B123" s="6">
        <v>5</v>
      </c>
      <c r="D123" s="85">
        <v>1</v>
      </c>
      <c r="F123" s="3">
        <v>1</v>
      </c>
      <c r="G123" s="3">
        <v>1</v>
      </c>
    </row>
    <row r="124" spans="2:7" x14ac:dyDescent="0.25">
      <c r="B124" s="6">
        <v>6</v>
      </c>
      <c r="D124" s="85">
        <v>5</v>
      </c>
      <c r="F124" s="3">
        <v>9</v>
      </c>
      <c r="G124" s="3">
        <v>1</v>
      </c>
    </row>
    <row r="125" spans="2:7" x14ac:dyDescent="0.25">
      <c r="B125" s="6">
        <v>3</v>
      </c>
      <c r="D125" s="86">
        <v>5</v>
      </c>
      <c r="F125" s="3">
        <v>1</v>
      </c>
      <c r="G125" s="3">
        <v>5</v>
      </c>
    </row>
    <row r="126" spans="2:7" x14ac:dyDescent="0.25">
      <c r="B126" s="6">
        <v>5</v>
      </c>
      <c r="D126" s="86">
        <v>7</v>
      </c>
      <c r="F126" s="3">
        <v>6</v>
      </c>
      <c r="G126" s="3">
        <v>3</v>
      </c>
    </row>
    <row r="127" spans="2:7" x14ac:dyDescent="0.25">
      <c r="B127" s="6">
        <v>1</v>
      </c>
      <c r="D127" s="86">
        <v>6</v>
      </c>
      <c r="F127" s="3">
        <v>9</v>
      </c>
      <c r="G127" s="3">
        <v>9</v>
      </c>
    </row>
    <row r="128" spans="2:7" x14ac:dyDescent="0.25">
      <c r="B128" s="6">
        <v>7</v>
      </c>
      <c r="D128" s="86">
        <v>5</v>
      </c>
      <c r="F128" s="3">
        <v>9</v>
      </c>
      <c r="G128" s="3">
        <v>1</v>
      </c>
    </row>
    <row r="129" spans="2:7" x14ac:dyDescent="0.25">
      <c r="B129" s="6">
        <v>3</v>
      </c>
      <c r="D129" s="85">
        <v>5</v>
      </c>
      <c r="F129" s="3">
        <v>9</v>
      </c>
      <c r="G129" s="3">
        <v>1</v>
      </c>
    </row>
    <row r="130" spans="2:7" x14ac:dyDescent="0.25">
      <c r="B130" s="6">
        <v>4</v>
      </c>
      <c r="D130" s="85">
        <v>3</v>
      </c>
      <c r="F130" s="3">
        <v>9</v>
      </c>
      <c r="G130" s="3">
        <v>1</v>
      </c>
    </row>
    <row r="131" spans="2:7" x14ac:dyDescent="0.25">
      <c r="B131" s="6">
        <v>4</v>
      </c>
      <c r="D131" s="85">
        <v>5</v>
      </c>
      <c r="F131" s="3">
        <v>9</v>
      </c>
      <c r="G131" s="3">
        <v>9</v>
      </c>
    </row>
    <row r="132" spans="2:7" x14ac:dyDescent="0.25">
      <c r="B132" s="6">
        <v>6</v>
      </c>
      <c r="D132" s="85">
        <v>6</v>
      </c>
      <c r="F132" s="3">
        <v>9</v>
      </c>
      <c r="G132" s="3">
        <v>5</v>
      </c>
    </row>
    <row r="133" spans="2:7" x14ac:dyDescent="0.25">
      <c r="B133" s="6">
        <v>5</v>
      </c>
      <c r="D133" s="85">
        <v>4</v>
      </c>
      <c r="F133" s="35">
        <v>9</v>
      </c>
      <c r="G133" s="3">
        <v>1</v>
      </c>
    </row>
    <row r="134" spans="2:7" x14ac:dyDescent="0.25">
      <c r="B134" s="6">
        <v>3</v>
      </c>
      <c r="D134" s="85">
        <v>7</v>
      </c>
      <c r="F134" s="23">
        <v>9</v>
      </c>
    </row>
    <row r="135" spans="2:7" x14ac:dyDescent="0.25">
      <c r="B135" s="6">
        <v>2</v>
      </c>
      <c r="D135" s="85">
        <v>7</v>
      </c>
      <c r="F135" s="6">
        <v>9</v>
      </c>
    </row>
    <row r="136" spans="2:7" x14ac:dyDescent="0.25">
      <c r="B136" s="6">
        <v>5</v>
      </c>
      <c r="D136" s="85">
        <v>7</v>
      </c>
      <c r="F136" s="6">
        <v>6</v>
      </c>
    </row>
    <row r="137" spans="2:7" x14ac:dyDescent="0.25">
      <c r="B137" s="6">
        <v>3</v>
      </c>
      <c r="D137" s="85">
        <v>5</v>
      </c>
      <c r="F137" s="6">
        <v>1</v>
      </c>
    </row>
    <row r="138" spans="2:7" x14ac:dyDescent="0.25">
      <c r="B138" s="6">
        <v>2</v>
      </c>
      <c r="D138" s="85">
        <v>8</v>
      </c>
      <c r="F138" s="6">
        <v>9</v>
      </c>
    </row>
    <row r="139" spans="2:7" x14ac:dyDescent="0.25">
      <c r="B139" s="6">
        <v>4</v>
      </c>
      <c r="D139" s="85">
        <v>5</v>
      </c>
      <c r="F139" s="6">
        <v>9</v>
      </c>
    </row>
    <row r="140" spans="2:7" x14ac:dyDescent="0.25">
      <c r="B140" s="6">
        <v>4</v>
      </c>
      <c r="D140" s="85">
        <v>6</v>
      </c>
      <c r="F140" s="6">
        <v>9</v>
      </c>
    </row>
    <row r="141" spans="2:7" x14ac:dyDescent="0.25">
      <c r="B141" s="6">
        <v>3</v>
      </c>
      <c r="D141" s="85">
        <v>5</v>
      </c>
      <c r="F141" s="6">
        <v>5</v>
      </c>
    </row>
    <row r="142" spans="2:7" x14ac:dyDescent="0.25">
      <c r="B142" s="6">
        <v>9</v>
      </c>
      <c r="D142" s="85">
        <v>6</v>
      </c>
      <c r="F142" s="6">
        <v>3</v>
      </c>
    </row>
    <row r="143" spans="2:7" x14ac:dyDescent="0.25">
      <c r="B143" s="6">
        <v>5</v>
      </c>
      <c r="D143" s="85">
        <v>8</v>
      </c>
      <c r="F143" s="6">
        <v>9</v>
      </c>
    </row>
    <row r="144" spans="2:7" x14ac:dyDescent="0.25">
      <c r="B144" s="6">
        <v>6</v>
      </c>
      <c r="D144" s="85">
        <v>6</v>
      </c>
      <c r="F144" s="6">
        <v>9</v>
      </c>
    </row>
    <row r="145" spans="2:6" x14ac:dyDescent="0.25">
      <c r="B145" s="6">
        <v>6</v>
      </c>
      <c r="D145" s="85">
        <v>5</v>
      </c>
      <c r="F145" s="6">
        <v>5</v>
      </c>
    </row>
    <row r="146" spans="2:6" x14ac:dyDescent="0.25">
      <c r="B146" s="6">
        <v>8</v>
      </c>
      <c r="D146" s="85">
        <v>7</v>
      </c>
      <c r="F146" s="6">
        <v>9</v>
      </c>
    </row>
    <row r="147" spans="2:6" x14ac:dyDescent="0.25">
      <c r="B147" s="6">
        <v>7</v>
      </c>
      <c r="D147" s="85">
        <v>5</v>
      </c>
      <c r="F147" s="6">
        <v>1</v>
      </c>
    </row>
    <row r="148" spans="2:6" x14ac:dyDescent="0.25">
      <c r="B148" s="6">
        <v>6</v>
      </c>
      <c r="D148" s="85">
        <v>6</v>
      </c>
      <c r="F148" s="6">
        <v>9</v>
      </c>
    </row>
    <row r="149" spans="2:6" x14ac:dyDescent="0.25">
      <c r="B149" s="6">
        <v>4</v>
      </c>
      <c r="D149" s="85">
        <v>6</v>
      </c>
      <c r="F149" s="6">
        <v>8</v>
      </c>
    </row>
    <row r="150" spans="2:6" x14ac:dyDescent="0.25">
      <c r="B150" s="6">
        <v>2</v>
      </c>
      <c r="D150" s="85">
        <v>9</v>
      </c>
      <c r="F150" s="6">
        <v>7</v>
      </c>
    </row>
    <row r="151" spans="2:6" x14ac:dyDescent="0.25">
      <c r="B151" s="34">
        <v>5</v>
      </c>
      <c r="D151" s="84">
        <v>6</v>
      </c>
      <c r="F151" s="6">
        <v>9</v>
      </c>
    </row>
    <row r="152" spans="2:6" x14ac:dyDescent="0.25">
      <c r="B152" s="6">
        <v>5</v>
      </c>
      <c r="D152" s="86">
        <v>9</v>
      </c>
      <c r="F152" s="6">
        <v>9</v>
      </c>
    </row>
    <row r="153" spans="2:6" x14ac:dyDescent="0.25">
      <c r="B153" s="6">
        <v>3</v>
      </c>
      <c r="D153" s="85">
        <v>9</v>
      </c>
      <c r="F153" s="6">
        <v>9</v>
      </c>
    </row>
    <row r="154" spans="2:6" x14ac:dyDescent="0.25">
      <c r="B154" s="6">
        <v>3</v>
      </c>
      <c r="D154" s="85">
        <v>3</v>
      </c>
      <c r="F154" s="6">
        <v>9</v>
      </c>
    </row>
    <row r="155" spans="2:6" x14ac:dyDescent="0.25">
      <c r="B155" s="6">
        <v>2</v>
      </c>
      <c r="D155" s="86">
        <v>5</v>
      </c>
      <c r="F155" s="6">
        <v>9</v>
      </c>
    </row>
    <row r="156" spans="2:6" x14ac:dyDescent="0.25">
      <c r="B156" s="6">
        <v>6</v>
      </c>
      <c r="D156" s="86">
        <v>2</v>
      </c>
      <c r="F156" s="6">
        <v>1</v>
      </c>
    </row>
    <row r="157" spans="2:6" x14ac:dyDescent="0.25">
      <c r="B157" s="6">
        <v>1</v>
      </c>
      <c r="D157" s="86">
        <v>4</v>
      </c>
      <c r="F157" s="6">
        <v>9</v>
      </c>
    </row>
    <row r="158" spans="2:6" x14ac:dyDescent="0.25">
      <c r="B158" s="6">
        <v>5</v>
      </c>
      <c r="D158" s="86">
        <v>5</v>
      </c>
      <c r="F158" s="6">
        <v>5</v>
      </c>
    </row>
    <row r="159" spans="2:6" x14ac:dyDescent="0.25">
      <c r="B159" s="6">
        <v>1</v>
      </c>
      <c r="D159" s="85">
        <v>5</v>
      </c>
      <c r="F159" s="6">
        <v>7</v>
      </c>
    </row>
    <row r="160" spans="2:6" x14ac:dyDescent="0.25">
      <c r="B160" s="6">
        <v>4</v>
      </c>
      <c r="D160" s="85">
        <v>5</v>
      </c>
      <c r="F160" s="6">
        <v>9</v>
      </c>
    </row>
    <row r="161" spans="2:6" x14ac:dyDescent="0.25">
      <c r="B161" s="6">
        <v>4</v>
      </c>
      <c r="D161" s="85">
        <v>5</v>
      </c>
      <c r="F161" s="6">
        <v>9</v>
      </c>
    </row>
    <row r="162" spans="2:6" x14ac:dyDescent="0.25">
      <c r="B162" s="6">
        <v>5</v>
      </c>
      <c r="D162" s="85">
        <v>3</v>
      </c>
      <c r="F162" s="6">
        <v>9</v>
      </c>
    </row>
    <row r="163" spans="2:6" x14ac:dyDescent="0.25">
      <c r="B163" s="6">
        <v>4</v>
      </c>
      <c r="D163" s="85">
        <v>5</v>
      </c>
      <c r="F163" s="6">
        <v>9</v>
      </c>
    </row>
    <row r="164" spans="2:6" x14ac:dyDescent="0.25">
      <c r="B164" s="6">
        <v>3</v>
      </c>
      <c r="D164" s="85">
        <v>2</v>
      </c>
      <c r="F164" s="6">
        <v>9</v>
      </c>
    </row>
    <row r="165" spans="2:6" x14ac:dyDescent="0.25">
      <c r="B165" s="6">
        <v>4</v>
      </c>
      <c r="D165" s="85">
        <v>6</v>
      </c>
      <c r="F165" s="6">
        <v>9</v>
      </c>
    </row>
    <row r="166" spans="2:6" x14ac:dyDescent="0.25">
      <c r="B166" s="6">
        <v>5</v>
      </c>
      <c r="D166" s="85">
        <v>7</v>
      </c>
      <c r="F166" s="34">
        <v>9</v>
      </c>
    </row>
    <row r="167" spans="2:6" x14ac:dyDescent="0.25">
      <c r="B167" s="6">
        <v>4</v>
      </c>
      <c r="D167" s="85">
        <v>5</v>
      </c>
      <c r="F167" s="23">
        <v>1</v>
      </c>
    </row>
    <row r="168" spans="2:6" x14ac:dyDescent="0.25">
      <c r="B168" s="6">
        <v>2</v>
      </c>
      <c r="D168" s="85">
        <v>2</v>
      </c>
      <c r="F168" s="6">
        <v>9</v>
      </c>
    </row>
    <row r="169" spans="2:6" x14ac:dyDescent="0.25">
      <c r="B169" s="6">
        <v>4</v>
      </c>
      <c r="D169" s="85">
        <v>6</v>
      </c>
      <c r="F169" s="6">
        <v>9</v>
      </c>
    </row>
    <row r="170" spans="2:6" x14ac:dyDescent="0.25">
      <c r="B170" s="6">
        <v>1</v>
      </c>
      <c r="D170" s="85">
        <v>4</v>
      </c>
      <c r="F170" s="6">
        <v>9</v>
      </c>
    </row>
    <row r="171" spans="2:6" x14ac:dyDescent="0.25">
      <c r="B171" s="6">
        <v>4</v>
      </c>
      <c r="D171" s="85">
        <v>6</v>
      </c>
      <c r="F171" s="6">
        <v>8</v>
      </c>
    </row>
    <row r="172" spans="2:6" x14ac:dyDescent="0.25">
      <c r="B172" s="6">
        <v>1</v>
      </c>
      <c r="D172" s="85">
        <v>5</v>
      </c>
      <c r="F172" s="6">
        <v>9</v>
      </c>
    </row>
    <row r="173" spans="2:6" x14ac:dyDescent="0.25">
      <c r="B173" s="6">
        <v>7</v>
      </c>
      <c r="D173" s="85">
        <v>8</v>
      </c>
      <c r="F173" s="6">
        <v>9</v>
      </c>
    </row>
    <row r="174" spans="2:6" x14ac:dyDescent="0.25">
      <c r="B174" s="6">
        <v>9</v>
      </c>
      <c r="D174" s="85">
        <v>5</v>
      </c>
      <c r="F174" s="6">
        <v>9</v>
      </c>
    </row>
    <row r="175" spans="2:6" x14ac:dyDescent="0.25">
      <c r="B175" s="6">
        <v>7</v>
      </c>
      <c r="D175" s="85">
        <v>7</v>
      </c>
      <c r="F175" s="6">
        <v>3</v>
      </c>
    </row>
    <row r="176" spans="2:6" x14ac:dyDescent="0.25">
      <c r="B176" s="6">
        <v>5</v>
      </c>
      <c r="D176" s="85">
        <v>5</v>
      </c>
      <c r="F176" s="6">
        <v>8</v>
      </c>
    </row>
    <row r="177" spans="2:6" x14ac:dyDescent="0.25">
      <c r="B177" s="6">
        <v>3</v>
      </c>
      <c r="D177" s="85">
        <v>5</v>
      </c>
      <c r="F177" s="6">
        <v>1</v>
      </c>
    </row>
    <row r="178" spans="2:6" x14ac:dyDescent="0.25">
      <c r="B178" s="6">
        <v>1</v>
      </c>
      <c r="D178" s="85">
        <v>5</v>
      </c>
      <c r="F178" s="6">
        <v>6</v>
      </c>
    </row>
    <row r="179" spans="2:6" x14ac:dyDescent="0.25">
      <c r="B179" s="6">
        <v>3</v>
      </c>
      <c r="D179" s="85">
        <v>8</v>
      </c>
      <c r="F179" s="6">
        <v>9</v>
      </c>
    </row>
    <row r="180" spans="2:6" x14ac:dyDescent="0.25">
      <c r="B180" s="6">
        <v>7</v>
      </c>
      <c r="D180" s="85">
        <v>9</v>
      </c>
      <c r="F180" s="6">
        <v>9</v>
      </c>
    </row>
    <row r="181" spans="2:6" x14ac:dyDescent="0.25">
      <c r="B181" s="34">
        <v>4</v>
      </c>
      <c r="D181" s="84">
        <v>6</v>
      </c>
      <c r="F181" s="6">
        <v>1</v>
      </c>
    </row>
    <row r="182" spans="2:6" x14ac:dyDescent="0.25">
      <c r="B182" s="6">
        <v>8</v>
      </c>
      <c r="D182" s="86">
        <v>8</v>
      </c>
      <c r="F182" s="6">
        <v>4</v>
      </c>
    </row>
    <row r="183" spans="2:6" x14ac:dyDescent="0.25">
      <c r="B183" s="6">
        <v>5</v>
      </c>
      <c r="D183" s="85">
        <v>8</v>
      </c>
      <c r="F183" s="6">
        <v>1</v>
      </c>
    </row>
    <row r="184" spans="2:6" x14ac:dyDescent="0.25">
      <c r="B184" s="6">
        <v>3</v>
      </c>
      <c r="D184" s="85">
        <v>2</v>
      </c>
      <c r="F184" s="6">
        <v>9</v>
      </c>
    </row>
    <row r="185" spans="2:6" x14ac:dyDescent="0.25">
      <c r="B185" s="6">
        <v>2</v>
      </c>
      <c r="D185" s="86">
        <v>9</v>
      </c>
      <c r="F185" s="6">
        <v>1</v>
      </c>
    </row>
    <row r="186" spans="2:6" x14ac:dyDescent="0.25">
      <c r="B186" s="6">
        <v>2</v>
      </c>
      <c r="D186" s="86">
        <v>2</v>
      </c>
      <c r="F186" s="6">
        <v>9</v>
      </c>
    </row>
    <row r="187" spans="2:6" x14ac:dyDescent="0.25">
      <c r="B187" s="6">
        <v>1</v>
      </c>
      <c r="D187" s="86">
        <v>5</v>
      </c>
      <c r="F187" s="6">
        <v>1</v>
      </c>
    </row>
    <row r="188" spans="2:6" x14ac:dyDescent="0.25">
      <c r="B188" s="6">
        <v>6</v>
      </c>
      <c r="D188" s="86">
        <v>6</v>
      </c>
      <c r="F188" s="6">
        <v>5</v>
      </c>
    </row>
    <row r="189" spans="2:6" x14ac:dyDescent="0.25">
      <c r="B189" s="6">
        <v>4</v>
      </c>
      <c r="D189" s="85">
        <v>5</v>
      </c>
      <c r="F189" s="6">
        <v>9</v>
      </c>
    </row>
    <row r="190" spans="2:6" x14ac:dyDescent="0.25">
      <c r="B190" s="6">
        <v>5</v>
      </c>
      <c r="D190" s="85">
        <v>2</v>
      </c>
      <c r="F190" s="6">
        <v>9</v>
      </c>
    </row>
    <row r="191" spans="2:6" x14ac:dyDescent="0.25">
      <c r="B191" s="6">
        <v>4</v>
      </c>
      <c r="D191" s="85">
        <v>5</v>
      </c>
      <c r="F191" s="6">
        <v>2</v>
      </c>
    </row>
    <row r="192" spans="2:6" x14ac:dyDescent="0.25">
      <c r="B192" s="6">
        <v>4</v>
      </c>
      <c r="D192" s="85">
        <v>3</v>
      </c>
      <c r="F192" s="6">
        <v>9</v>
      </c>
    </row>
    <row r="193" spans="2:6" x14ac:dyDescent="0.25">
      <c r="B193" s="6">
        <v>2</v>
      </c>
      <c r="D193" s="85">
        <v>5</v>
      </c>
      <c r="F193" s="6">
        <v>9</v>
      </c>
    </row>
    <row r="194" spans="2:6" x14ac:dyDescent="0.25">
      <c r="B194" s="6">
        <v>5</v>
      </c>
      <c r="D194" s="85">
        <v>6</v>
      </c>
      <c r="F194" s="6">
        <v>1</v>
      </c>
    </row>
    <row r="195" spans="2:6" x14ac:dyDescent="0.25">
      <c r="B195" s="6">
        <v>4</v>
      </c>
      <c r="D195" s="85">
        <v>5</v>
      </c>
      <c r="F195" s="6">
        <v>9</v>
      </c>
    </row>
    <row r="196" spans="2:6" x14ac:dyDescent="0.25">
      <c r="B196" s="6">
        <v>3</v>
      </c>
      <c r="D196" s="85">
        <v>6</v>
      </c>
      <c r="F196" s="6">
        <v>9</v>
      </c>
    </row>
    <row r="197" spans="2:6" x14ac:dyDescent="0.25">
      <c r="B197" s="6">
        <v>2</v>
      </c>
      <c r="D197" s="85">
        <v>5</v>
      </c>
      <c r="F197" s="6">
        <v>9</v>
      </c>
    </row>
    <row r="198" spans="2:6" x14ac:dyDescent="0.25">
      <c r="B198" s="6">
        <v>6</v>
      </c>
      <c r="D198" s="85">
        <v>2</v>
      </c>
      <c r="F198" s="6">
        <v>9</v>
      </c>
    </row>
    <row r="199" spans="2:6" x14ac:dyDescent="0.25">
      <c r="B199" s="6">
        <v>3</v>
      </c>
      <c r="D199" s="85">
        <v>7</v>
      </c>
      <c r="F199" s="34">
        <v>5</v>
      </c>
    </row>
    <row r="200" spans="2:6" x14ac:dyDescent="0.25">
      <c r="B200" s="6">
        <v>1</v>
      </c>
      <c r="D200" s="85">
        <v>5</v>
      </c>
      <c r="F200" s="23">
        <v>9</v>
      </c>
    </row>
    <row r="201" spans="2:6" x14ac:dyDescent="0.25">
      <c r="B201" s="6">
        <v>2</v>
      </c>
      <c r="D201" s="85">
        <v>8</v>
      </c>
      <c r="F201" s="6">
        <v>9</v>
      </c>
    </row>
    <row r="202" spans="2:6" x14ac:dyDescent="0.25">
      <c r="B202" s="6">
        <v>3</v>
      </c>
      <c r="D202" s="85">
        <v>6</v>
      </c>
      <c r="F202" s="6">
        <v>3</v>
      </c>
    </row>
    <row r="203" spans="2:6" x14ac:dyDescent="0.25">
      <c r="B203" s="6">
        <v>4</v>
      </c>
      <c r="D203" s="85">
        <v>8</v>
      </c>
      <c r="F203" s="6">
        <v>9</v>
      </c>
    </row>
    <row r="204" spans="2:6" x14ac:dyDescent="0.25">
      <c r="B204" s="6">
        <v>1</v>
      </c>
      <c r="D204" s="85">
        <v>7</v>
      </c>
      <c r="F204" s="6">
        <v>9</v>
      </c>
    </row>
    <row r="205" spans="2:6" x14ac:dyDescent="0.25">
      <c r="B205" s="6">
        <v>4</v>
      </c>
      <c r="D205" s="85">
        <v>4</v>
      </c>
      <c r="F205" s="6">
        <v>9</v>
      </c>
    </row>
    <row r="206" spans="2:6" x14ac:dyDescent="0.25">
      <c r="B206" s="6">
        <v>4</v>
      </c>
      <c r="D206" s="85">
        <v>4</v>
      </c>
      <c r="F206" s="6">
        <v>2</v>
      </c>
    </row>
    <row r="207" spans="2:6" x14ac:dyDescent="0.25">
      <c r="B207" s="6">
        <v>6</v>
      </c>
      <c r="D207" s="85">
        <v>5</v>
      </c>
      <c r="F207" s="6">
        <v>1</v>
      </c>
    </row>
    <row r="208" spans="2:6" x14ac:dyDescent="0.25">
      <c r="B208" s="6">
        <v>3</v>
      </c>
      <c r="D208" s="85">
        <v>7</v>
      </c>
      <c r="F208" s="6">
        <v>3</v>
      </c>
    </row>
    <row r="209" spans="2:6" x14ac:dyDescent="0.25">
      <c r="B209" s="6">
        <v>2</v>
      </c>
      <c r="D209" s="85">
        <v>8</v>
      </c>
      <c r="F209" s="6">
        <v>9</v>
      </c>
    </row>
    <row r="210" spans="2:6" x14ac:dyDescent="0.25">
      <c r="B210" s="6">
        <v>6</v>
      </c>
      <c r="D210" s="85">
        <v>7</v>
      </c>
      <c r="F210" s="6">
        <v>9</v>
      </c>
    </row>
    <row r="211" spans="2:6" x14ac:dyDescent="0.25">
      <c r="B211" s="34">
        <v>3</v>
      </c>
      <c r="D211" s="84">
        <v>6</v>
      </c>
      <c r="F211" s="6">
        <v>6</v>
      </c>
    </row>
    <row r="212" spans="2:6" x14ac:dyDescent="0.25">
      <c r="B212" s="3">
        <v>2</v>
      </c>
      <c r="D212" s="67">
        <v>8</v>
      </c>
      <c r="F212" s="6">
        <v>9</v>
      </c>
    </row>
    <row r="213" spans="2:6" x14ac:dyDescent="0.25">
      <c r="B213" s="3">
        <v>3</v>
      </c>
      <c r="D213" s="5">
        <v>8</v>
      </c>
      <c r="F213" s="6">
        <v>1</v>
      </c>
    </row>
    <row r="214" spans="2:6" x14ac:dyDescent="0.25">
      <c r="B214" s="3">
        <v>2</v>
      </c>
      <c r="D214" s="5">
        <v>5</v>
      </c>
      <c r="F214" s="6">
        <v>4</v>
      </c>
    </row>
    <row r="215" spans="2:6" x14ac:dyDescent="0.25">
      <c r="B215" s="3">
        <v>4</v>
      </c>
      <c r="D215" s="67">
        <v>6</v>
      </c>
      <c r="F215" s="6">
        <v>8</v>
      </c>
    </row>
    <row r="216" spans="2:6" x14ac:dyDescent="0.25">
      <c r="B216" s="3">
        <v>7</v>
      </c>
      <c r="D216" s="67">
        <v>3</v>
      </c>
      <c r="F216" s="6">
        <v>2</v>
      </c>
    </row>
    <row r="217" spans="2:6" x14ac:dyDescent="0.25">
      <c r="B217" s="3">
        <v>3</v>
      </c>
      <c r="D217" s="67">
        <v>5</v>
      </c>
      <c r="F217" s="6">
        <v>1</v>
      </c>
    </row>
    <row r="218" spans="2:6" x14ac:dyDescent="0.25">
      <c r="B218" s="3">
        <v>6</v>
      </c>
      <c r="D218" s="67">
        <v>7</v>
      </c>
      <c r="F218" s="6">
        <v>9</v>
      </c>
    </row>
    <row r="219" spans="2:6" x14ac:dyDescent="0.25">
      <c r="B219" s="3">
        <v>2</v>
      </c>
      <c r="D219" s="5">
        <v>8</v>
      </c>
      <c r="F219" s="6">
        <v>9</v>
      </c>
    </row>
    <row r="220" spans="2:6" x14ac:dyDescent="0.25">
      <c r="B220" s="3">
        <v>2</v>
      </c>
      <c r="D220" s="5">
        <v>4</v>
      </c>
      <c r="F220" s="6">
        <v>9</v>
      </c>
    </row>
    <row r="221" spans="2:6" x14ac:dyDescent="0.25">
      <c r="B221" s="3">
        <v>4</v>
      </c>
      <c r="D221" s="5">
        <v>5</v>
      </c>
      <c r="F221" s="6">
        <v>9</v>
      </c>
    </row>
    <row r="222" spans="2:6" x14ac:dyDescent="0.25">
      <c r="B222" s="3">
        <v>4</v>
      </c>
      <c r="D222" s="5">
        <v>6</v>
      </c>
      <c r="F222" s="6">
        <v>1</v>
      </c>
    </row>
    <row r="223" spans="2:6" x14ac:dyDescent="0.25">
      <c r="B223" s="3">
        <v>5</v>
      </c>
      <c r="D223" s="5">
        <v>5</v>
      </c>
      <c r="F223" s="6">
        <v>1</v>
      </c>
    </row>
    <row r="224" spans="2:6" x14ac:dyDescent="0.25">
      <c r="B224" s="3">
        <v>6</v>
      </c>
      <c r="D224" s="5">
        <v>5</v>
      </c>
      <c r="F224" s="6">
        <v>7</v>
      </c>
    </row>
    <row r="225" spans="2:6" x14ac:dyDescent="0.25">
      <c r="B225" s="3">
        <v>4</v>
      </c>
      <c r="D225" s="5">
        <v>7</v>
      </c>
      <c r="F225" s="6">
        <v>5</v>
      </c>
    </row>
    <row r="226" spans="2:6" x14ac:dyDescent="0.25">
      <c r="B226" s="3">
        <v>5</v>
      </c>
      <c r="D226" s="5">
        <v>8</v>
      </c>
      <c r="F226" s="6">
        <v>9</v>
      </c>
    </row>
    <row r="227" spans="2:6" x14ac:dyDescent="0.25">
      <c r="B227" s="3">
        <v>7</v>
      </c>
      <c r="D227" s="5">
        <v>7</v>
      </c>
      <c r="F227" s="6">
        <v>9</v>
      </c>
    </row>
    <row r="228" spans="2:6" x14ac:dyDescent="0.25">
      <c r="B228" s="3">
        <v>3</v>
      </c>
      <c r="D228" s="5">
        <v>4</v>
      </c>
      <c r="F228" s="6">
        <v>9</v>
      </c>
    </row>
    <row r="229" spans="2:6" x14ac:dyDescent="0.25">
      <c r="B229" s="3">
        <v>7</v>
      </c>
      <c r="D229" s="5">
        <v>6</v>
      </c>
      <c r="F229" s="6">
        <v>9</v>
      </c>
    </row>
    <row r="230" spans="2:6" x14ac:dyDescent="0.25">
      <c r="B230" s="3">
        <v>5</v>
      </c>
      <c r="D230" s="5">
        <v>5</v>
      </c>
      <c r="F230" s="6">
        <v>9</v>
      </c>
    </row>
    <row r="231" spans="2:6" x14ac:dyDescent="0.25">
      <c r="B231" s="3">
        <v>3</v>
      </c>
      <c r="D231" s="5">
        <v>7</v>
      </c>
      <c r="F231" s="6">
        <v>9</v>
      </c>
    </row>
    <row r="232" spans="2:6" x14ac:dyDescent="0.25">
      <c r="B232" s="3">
        <v>6</v>
      </c>
      <c r="D232" s="5">
        <v>4</v>
      </c>
      <c r="F232" s="34">
        <v>9</v>
      </c>
    </row>
    <row r="233" spans="2:6" x14ac:dyDescent="0.25">
      <c r="B233" s="3">
        <v>5</v>
      </c>
      <c r="D233" s="5">
        <v>7</v>
      </c>
      <c r="F233" s="22">
        <v>9</v>
      </c>
    </row>
    <row r="234" spans="2:6" x14ac:dyDescent="0.25">
      <c r="B234" s="3">
        <v>5</v>
      </c>
      <c r="D234" s="5">
        <v>5</v>
      </c>
      <c r="F234" s="3">
        <v>9</v>
      </c>
    </row>
    <row r="235" spans="2:6" x14ac:dyDescent="0.25">
      <c r="B235" s="3">
        <v>7</v>
      </c>
      <c r="D235" s="5">
        <v>4</v>
      </c>
      <c r="F235" s="3">
        <v>5</v>
      </c>
    </row>
    <row r="236" spans="2:6" x14ac:dyDescent="0.25">
      <c r="B236" s="3">
        <v>5</v>
      </c>
      <c r="D236" s="5">
        <v>6</v>
      </c>
      <c r="F236" s="3">
        <v>9</v>
      </c>
    </row>
    <row r="237" spans="2:6" x14ac:dyDescent="0.25">
      <c r="B237" s="3">
        <v>6</v>
      </c>
      <c r="D237" s="5">
        <v>5</v>
      </c>
      <c r="F237" s="3">
        <v>8</v>
      </c>
    </row>
    <row r="238" spans="2:6" x14ac:dyDescent="0.25">
      <c r="B238" s="3">
        <v>5</v>
      </c>
      <c r="D238" s="5">
        <v>7</v>
      </c>
      <c r="F238" s="3">
        <v>9</v>
      </c>
    </row>
    <row r="239" spans="2:6" x14ac:dyDescent="0.25">
      <c r="B239" s="3">
        <v>5</v>
      </c>
      <c r="D239" s="5">
        <v>3</v>
      </c>
      <c r="F239" s="3">
        <v>2</v>
      </c>
    </row>
    <row r="240" spans="2:6" x14ac:dyDescent="0.25">
      <c r="B240" s="3">
        <v>5</v>
      </c>
      <c r="D240" s="5">
        <v>9</v>
      </c>
      <c r="F240" s="3">
        <v>1</v>
      </c>
    </row>
    <row r="241" spans="2:6" x14ac:dyDescent="0.25">
      <c r="B241" s="35">
        <v>2</v>
      </c>
      <c r="D241" s="66">
        <v>4</v>
      </c>
      <c r="F241" s="3">
        <v>4</v>
      </c>
    </row>
    <row r="242" spans="2:6" x14ac:dyDescent="0.25">
      <c r="B242" s="6">
        <v>6</v>
      </c>
      <c r="D242" s="86">
        <v>8</v>
      </c>
      <c r="F242" s="3">
        <v>9</v>
      </c>
    </row>
    <row r="243" spans="2:6" x14ac:dyDescent="0.25">
      <c r="B243" s="6">
        <v>9</v>
      </c>
      <c r="D243" s="85">
        <v>8</v>
      </c>
      <c r="F243" s="3">
        <v>9</v>
      </c>
    </row>
    <row r="244" spans="2:6" x14ac:dyDescent="0.25">
      <c r="B244" s="6">
        <v>4</v>
      </c>
      <c r="D244" s="85">
        <v>4</v>
      </c>
      <c r="F244" s="3">
        <v>9</v>
      </c>
    </row>
    <row r="245" spans="2:6" x14ac:dyDescent="0.25">
      <c r="B245" s="6">
        <v>4</v>
      </c>
      <c r="D245" s="86">
        <v>8</v>
      </c>
      <c r="F245" s="3">
        <v>9</v>
      </c>
    </row>
    <row r="246" spans="2:6" x14ac:dyDescent="0.25">
      <c r="B246" s="6">
        <v>4</v>
      </c>
      <c r="D246" s="86">
        <v>9</v>
      </c>
      <c r="F246" s="3">
        <v>9</v>
      </c>
    </row>
    <row r="247" spans="2:6" x14ac:dyDescent="0.25">
      <c r="B247" s="6">
        <v>3</v>
      </c>
      <c r="D247" s="86">
        <v>5</v>
      </c>
      <c r="F247" s="3">
        <v>9</v>
      </c>
    </row>
    <row r="248" spans="2:6" x14ac:dyDescent="0.25">
      <c r="B248" s="6">
        <v>7</v>
      </c>
      <c r="D248" s="86">
        <v>6</v>
      </c>
      <c r="F248" s="3">
        <v>7</v>
      </c>
    </row>
    <row r="249" spans="2:6" x14ac:dyDescent="0.25">
      <c r="B249" s="6">
        <v>7</v>
      </c>
      <c r="D249" s="85">
        <v>8</v>
      </c>
      <c r="F249" s="3">
        <v>3</v>
      </c>
    </row>
    <row r="250" spans="2:6" x14ac:dyDescent="0.25">
      <c r="B250" s="6">
        <v>4</v>
      </c>
      <c r="D250" s="85">
        <v>6</v>
      </c>
      <c r="F250" s="3">
        <v>9</v>
      </c>
    </row>
    <row r="251" spans="2:6" x14ac:dyDescent="0.25">
      <c r="B251" s="6">
        <v>4</v>
      </c>
      <c r="D251" s="85">
        <v>5</v>
      </c>
      <c r="F251" s="3">
        <v>9</v>
      </c>
    </row>
    <row r="252" spans="2:6" x14ac:dyDescent="0.25">
      <c r="B252" s="6">
        <v>4</v>
      </c>
      <c r="D252" s="85">
        <v>6</v>
      </c>
      <c r="F252" s="3">
        <v>9</v>
      </c>
    </row>
    <row r="253" spans="2:6" x14ac:dyDescent="0.25">
      <c r="B253" s="6">
        <v>2</v>
      </c>
      <c r="D253" s="85">
        <v>5</v>
      </c>
      <c r="F253" s="3">
        <v>9</v>
      </c>
    </row>
    <row r="254" spans="2:6" x14ac:dyDescent="0.25">
      <c r="B254" s="6">
        <v>4</v>
      </c>
      <c r="D254" s="85">
        <v>8</v>
      </c>
      <c r="F254" s="3">
        <v>9</v>
      </c>
    </row>
    <row r="255" spans="2:6" x14ac:dyDescent="0.25">
      <c r="B255" s="6">
        <v>3</v>
      </c>
      <c r="D255" s="85">
        <v>6</v>
      </c>
      <c r="F255" s="3">
        <v>9</v>
      </c>
    </row>
    <row r="256" spans="2:6" x14ac:dyDescent="0.25">
      <c r="B256" s="6">
        <v>5</v>
      </c>
      <c r="D256" s="85">
        <v>8</v>
      </c>
      <c r="F256" s="3">
        <v>9</v>
      </c>
    </row>
    <row r="257" spans="2:6" x14ac:dyDescent="0.25">
      <c r="B257" s="6">
        <v>6</v>
      </c>
      <c r="D257" s="85">
        <v>8</v>
      </c>
      <c r="F257" s="3">
        <v>5</v>
      </c>
    </row>
    <row r="258" spans="2:6" x14ac:dyDescent="0.25">
      <c r="B258" s="6">
        <v>2</v>
      </c>
      <c r="D258" s="85">
        <v>7</v>
      </c>
      <c r="F258" s="3">
        <v>8</v>
      </c>
    </row>
    <row r="259" spans="2:6" x14ac:dyDescent="0.25">
      <c r="B259" s="6">
        <v>5</v>
      </c>
      <c r="D259" s="85">
        <v>6</v>
      </c>
      <c r="F259" s="3">
        <v>9</v>
      </c>
    </row>
    <row r="260" spans="2:6" x14ac:dyDescent="0.25">
      <c r="B260" s="6">
        <v>2</v>
      </c>
      <c r="D260" s="85">
        <v>6</v>
      </c>
      <c r="F260" s="3">
        <v>9</v>
      </c>
    </row>
    <row r="261" spans="2:6" x14ac:dyDescent="0.25">
      <c r="B261" s="6">
        <v>3</v>
      </c>
      <c r="D261" s="85">
        <v>7</v>
      </c>
      <c r="F261" s="3">
        <v>9</v>
      </c>
    </row>
    <row r="262" spans="2:6" x14ac:dyDescent="0.25">
      <c r="B262" s="6">
        <v>5</v>
      </c>
      <c r="D262" s="85">
        <v>6</v>
      </c>
      <c r="F262" s="3">
        <v>9</v>
      </c>
    </row>
    <row r="263" spans="2:6" x14ac:dyDescent="0.25">
      <c r="B263" s="6">
        <v>4</v>
      </c>
      <c r="D263" s="85">
        <v>9</v>
      </c>
      <c r="F263" s="3">
        <v>1</v>
      </c>
    </row>
    <row r="264" spans="2:6" x14ac:dyDescent="0.25">
      <c r="B264" s="6">
        <v>2</v>
      </c>
      <c r="D264" s="85">
        <v>6</v>
      </c>
      <c r="F264" s="3">
        <v>5</v>
      </c>
    </row>
    <row r="265" spans="2:6" x14ac:dyDescent="0.25">
      <c r="B265" s="6">
        <v>8</v>
      </c>
      <c r="D265" s="85">
        <v>7</v>
      </c>
      <c r="F265" s="35">
        <v>9</v>
      </c>
    </row>
    <row r="266" spans="2:6" x14ac:dyDescent="0.25">
      <c r="B266" s="6">
        <v>7</v>
      </c>
      <c r="D266" s="85">
        <v>5</v>
      </c>
      <c r="F266" s="23">
        <v>9</v>
      </c>
    </row>
    <row r="267" spans="2:6" x14ac:dyDescent="0.25">
      <c r="B267" s="6">
        <v>3</v>
      </c>
      <c r="D267" s="85">
        <v>5</v>
      </c>
      <c r="F267" s="6">
        <v>9</v>
      </c>
    </row>
    <row r="268" spans="2:6" x14ac:dyDescent="0.25">
      <c r="B268" s="6">
        <v>6</v>
      </c>
      <c r="D268" s="85">
        <v>6</v>
      </c>
      <c r="F268" s="6">
        <v>7</v>
      </c>
    </row>
    <row r="269" spans="2:6" x14ac:dyDescent="0.25">
      <c r="B269" s="6">
        <v>3</v>
      </c>
      <c r="D269" s="85">
        <v>7</v>
      </c>
      <c r="F269" s="6">
        <v>9</v>
      </c>
    </row>
    <row r="270" spans="2:6" x14ac:dyDescent="0.25">
      <c r="B270" s="6">
        <v>3</v>
      </c>
      <c r="D270" s="85">
        <v>9</v>
      </c>
      <c r="F270" s="6">
        <v>9</v>
      </c>
    </row>
    <row r="271" spans="2:6" x14ac:dyDescent="0.25">
      <c r="B271" s="34">
        <v>6</v>
      </c>
      <c r="D271" s="84">
        <v>8</v>
      </c>
      <c r="F271" s="6">
        <v>9</v>
      </c>
    </row>
    <row r="272" spans="2:6" x14ac:dyDescent="0.25">
      <c r="B272" s="6">
        <v>6</v>
      </c>
      <c r="D272" s="86">
        <v>9</v>
      </c>
      <c r="F272" s="6">
        <v>8</v>
      </c>
    </row>
    <row r="273" spans="2:6" x14ac:dyDescent="0.25">
      <c r="B273" s="6">
        <v>7</v>
      </c>
      <c r="D273" s="85">
        <v>9</v>
      </c>
      <c r="F273" s="6">
        <v>9</v>
      </c>
    </row>
    <row r="274" spans="2:6" x14ac:dyDescent="0.25">
      <c r="B274" s="6">
        <v>7</v>
      </c>
      <c r="D274" s="85">
        <v>3</v>
      </c>
      <c r="F274" s="6">
        <v>3</v>
      </c>
    </row>
    <row r="275" spans="2:6" x14ac:dyDescent="0.25">
      <c r="B275" s="6">
        <v>4</v>
      </c>
      <c r="D275" s="86">
        <v>8</v>
      </c>
      <c r="F275" s="6">
        <v>9</v>
      </c>
    </row>
    <row r="276" spans="2:6" x14ac:dyDescent="0.25">
      <c r="B276" s="6">
        <v>8</v>
      </c>
      <c r="D276" s="86">
        <v>8</v>
      </c>
      <c r="F276" s="6">
        <v>9</v>
      </c>
    </row>
    <row r="277" spans="2:6" x14ac:dyDescent="0.25">
      <c r="B277" s="6">
        <v>5</v>
      </c>
      <c r="D277" s="86">
        <v>5</v>
      </c>
      <c r="F277" s="6">
        <v>9</v>
      </c>
    </row>
    <row r="278" spans="2:6" x14ac:dyDescent="0.25">
      <c r="B278" s="6">
        <v>7</v>
      </c>
      <c r="D278" s="86">
        <v>7</v>
      </c>
      <c r="F278" s="6">
        <v>9</v>
      </c>
    </row>
    <row r="279" spans="2:6" x14ac:dyDescent="0.25">
      <c r="B279" s="6">
        <v>9</v>
      </c>
      <c r="D279" s="85">
        <v>9</v>
      </c>
      <c r="F279" s="6">
        <v>9</v>
      </c>
    </row>
    <row r="280" spans="2:6" x14ac:dyDescent="0.25">
      <c r="B280" s="6">
        <v>5</v>
      </c>
      <c r="D280" s="85">
        <v>8</v>
      </c>
      <c r="F280" s="6">
        <v>9</v>
      </c>
    </row>
    <row r="281" spans="2:6" x14ac:dyDescent="0.25">
      <c r="B281" s="6">
        <v>4</v>
      </c>
      <c r="D281" s="85">
        <v>7</v>
      </c>
      <c r="F281" s="6">
        <v>8</v>
      </c>
    </row>
    <row r="282" spans="2:6" x14ac:dyDescent="0.25">
      <c r="B282" s="6">
        <v>4</v>
      </c>
      <c r="D282" s="85">
        <v>8</v>
      </c>
      <c r="F282" s="6">
        <v>3</v>
      </c>
    </row>
    <row r="283" spans="2:6" x14ac:dyDescent="0.25">
      <c r="B283" s="6">
        <v>4</v>
      </c>
      <c r="D283" s="85">
        <v>6</v>
      </c>
      <c r="F283" s="6">
        <v>9</v>
      </c>
    </row>
    <row r="284" spans="2:6" x14ac:dyDescent="0.25">
      <c r="B284" s="6">
        <v>7</v>
      </c>
      <c r="D284" s="85">
        <v>8</v>
      </c>
      <c r="F284" s="6">
        <v>9</v>
      </c>
    </row>
    <row r="285" spans="2:6" x14ac:dyDescent="0.25">
      <c r="B285" s="6">
        <v>7</v>
      </c>
      <c r="D285" s="85">
        <v>7</v>
      </c>
      <c r="F285" s="6">
        <v>9</v>
      </c>
    </row>
    <row r="286" spans="2:6" x14ac:dyDescent="0.25">
      <c r="B286" s="6">
        <v>5</v>
      </c>
      <c r="D286" s="85">
        <v>8</v>
      </c>
      <c r="F286" s="6">
        <v>9</v>
      </c>
    </row>
    <row r="287" spans="2:6" x14ac:dyDescent="0.25">
      <c r="B287" s="6">
        <v>8</v>
      </c>
      <c r="D287" s="85">
        <v>7</v>
      </c>
      <c r="F287" s="6">
        <v>9</v>
      </c>
    </row>
    <row r="288" spans="2:6" x14ac:dyDescent="0.25">
      <c r="B288" s="6">
        <v>7</v>
      </c>
      <c r="D288" s="85">
        <v>8</v>
      </c>
      <c r="F288" s="6">
        <v>9</v>
      </c>
    </row>
    <row r="289" spans="2:6" x14ac:dyDescent="0.25">
      <c r="B289" s="6">
        <v>9</v>
      </c>
      <c r="D289" s="85">
        <v>7</v>
      </c>
      <c r="F289" s="6">
        <v>9</v>
      </c>
    </row>
    <row r="290" spans="2:6" x14ac:dyDescent="0.25">
      <c r="B290" s="6">
        <v>7</v>
      </c>
      <c r="D290" s="85">
        <v>6</v>
      </c>
      <c r="F290" s="6">
        <v>5</v>
      </c>
    </row>
    <row r="291" spans="2:6" x14ac:dyDescent="0.25">
      <c r="B291" s="6">
        <v>7</v>
      </c>
      <c r="D291" s="85">
        <v>7</v>
      </c>
      <c r="F291" s="6">
        <v>8</v>
      </c>
    </row>
    <row r="292" spans="2:6" x14ac:dyDescent="0.25">
      <c r="B292" s="6">
        <v>1</v>
      </c>
      <c r="D292" s="85">
        <v>6</v>
      </c>
      <c r="F292" s="6">
        <v>9</v>
      </c>
    </row>
    <row r="293" spans="2:6" x14ac:dyDescent="0.25">
      <c r="B293" s="6">
        <v>6</v>
      </c>
      <c r="D293" s="85">
        <v>9</v>
      </c>
      <c r="F293" s="6">
        <v>9</v>
      </c>
    </row>
    <row r="294" spans="2:6" x14ac:dyDescent="0.25">
      <c r="B294" s="6">
        <v>2</v>
      </c>
      <c r="D294" s="85">
        <v>6</v>
      </c>
      <c r="F294" s="6">
        <v>9</v>
      </c>
    </row>
    <row r="295" spans="2:6" x14ac:dyDescent="0.25">
      <c r="B295" s="6">
        <v>5</v>
      </c>
      <c r="D295" s="85">
        <v>5</v>
      </c>
      <c r="F295" s="6">
        <v>9</v>
      </c>
    </row>
    <row r="296" spans="2:6" x14ac:dyDescent="0.25">
      <c r="B296" s="6">
        <v>8</v>
      </c>
      <c r="D296" s="85">
        <v>6</v>
      </c>
      <c r="F296" s="6">
        <v>1</v>
      </c>
    </row>
    <row r="297" spans="2:6" x14ac:dyDescent="0.25">
      <c r="B297" s="6">
        <v>7</v>
      </c>
      <c r="D297" s="85">
        <v>6</v>
      </c>
      <c r="F297" s="6">
        <v>9</v>
      </c>
    </row>
    <row r="298" spans="2:6" x14ac:dyDescent="0.25">
      <c r="B298" s="6">
        <v>4</v>
      </c>
      <c r="D298" s="85">
        <v>7</v>
      </c>
      <c r="F298" s="34">
        <v>9</v>
      </c>
    </row>
    <row r="299" spans="2:6" x14ac:dyDescent="0.25">
      <c r="B299" s="6">
        <v>5</v>
      </c>
      <c r="D299" s="85">
        <v>8</v>
      </c>
      <c r="F299" s="23">
        <v>9</v>
      </c>
    </row>
    <row r="300" spans="2:6" x14ac:dyDescent="0.25">
      <c r="B300" s="6">
        <v>5</v>
      </c>
      <c r="D300" s="85">
        <v>7</v>
      </c>
      <c r="F300" s="6">
        <v>9</v>
      </c>
    </row>
    <row r="301" spans="2:6" x14ac:dyDescent="0.25">
      <c r="B301" s="34">
        <v>3</v>
      </c>
      <c r="D301" s="84">
        <v>5</v>
      </c>
      <c r="F301" s="6">
        <v>4</v>
      </c>
    </row>
    <row r="302" spans="2:6" x14ac:dyDescent="0.25">
      <c r="B302" s="6">
        <v>7</v>
      </c>
      <c r="D302" s="86">
        <v>8</v>
      </c>
      <c r="F302" s="6">
        <v>9</v>
      </c>
    </row>
    <row r="303" spans="2:6" x14ac:dyDescent="0.25">
      <c r="B303" s="6">
        <v>8</v>
      </c>
      <c r="D303" s="85">
        <v>8</v>
      </c>
      <c r="F303" s="6">
        <v>9</v>
      </c>
    </row>
    <row r="304" spans="2:6" x14ac:dyDescent="0.25">
      <c r="B304" s="6">
        <v>7</v>
      </c>
      <c r="D304" s="85">
        <v>2</v>
      </c>
      <c r="F304" s="6">
        <v>9</v>
      </c>
    </row>
    <row r="305" spans="2:6" x14ac:dyDescent="0.25">
      <c r="B305" s="6">
        <v>3</v>
      </c>
      <c r="D305" s="86">
        <v>5</v>
      </c>
      <c r="F305" s="6">
        <v>9</v>
      </c>
    </row>
    <row r="306" spans="2:6" x14ac:dyDescent="0.25">
      <c r="B306" s="6">
        <v>7</v>
      </c>
      <c r="D306" s="86">
        <v>9</v>
      </c>
      <c r="F306" s="6">
        <v>9</v>
      </c>
    </row>
    <row r="307" spans="2:6" x14ac:dyDescent="0.25">
      <c r="B307" s="6">
        <v>7</v>
      </c>
      <c r="D307" s="86">
        <v>6</v>
      </c>
      <c r="F307" s="6">
        <v>4</v>
      </c>
    </row>
    <row r="308" spans="2:6" x14ac:dyDescent="0.25">
      <c r="B308" s="6">
        <v>6</v>
      </c>
      <c r="D308" s="86">
        <v>5</v>
      </c>
      <c r="F308" s="6">
        <v>9</v>
      </c>
    </row>
    <row r="309" spans="2:6" x14ac:dyDescent="0.25">
      <c r="B309" s="6">
        <v>9</v>
      </c>
      <c r="D309" s="85">
        <v>8</v>
      </c>
      <c r="F309" s="6">
        <v>9</v>
      </c>
    </row>
    <row r="310" spans="2:6" x14ac:dyDescent="0.25">
      <c r="B310" s="6">
        <v>4</v>
      </c>
      <c r="D310" s="85">
        <v>6</v>
      </c>
      <c r="F310" s="6">
        <v>9</v>
      </c>
    </row>
    <row r="311" spans="2:6" x14ac:dyDescent="0.25">
      <c r="B311" s="6">
        <v>4</v>
      </c>
      <c r="D311" s="85">
        <v>6</v>
      </c>
      <c r="F311" s="6">
        <v>9</v>
      </c>
    </row>
    <row r="312" spans="2:6" x14ac:dyDescent="0.25">
      <c r="B312" s="6">
        <v>6</v>
      </c>
      <c r="D312" s="85">
        <v>7</v>
      </c>
      <c r="F312" s="6">
        <v>9</v>
      </c>
    </row>
    <row r="313" spans="2:6" x14ac:dyDescent="0.25">
      <c r="B313" s="6">
        <v>4</v>
      </c>
      <c r="D313" s="85">
        <v>4</v>
      </c>
      <c r="F313" s="6">
        <v>9</v>
      </c>
    </row>
    <row r="314" spans="2:6" x14ac:dyDescent="0.25">
      <c r="B314" s="6">
        <v>7</v>
      </c>
      <c r="D314" s="85">
        <v>7</v>
      </c>
      <c r="F314" s="6">
        <v>9</v>
      </c>
    </row>
    <row r="315" spans="2:6" x14ac:dyDescent="0.25">
      <c r="B315" s="6">
        <v>8</v>
      </c>
      <c r="D315" s="85">
        <v>6</v>
      </c>
      <c r="F315" s="6">
        <v>6</v>
      </c>
    </row>
    <row r="316" spans="2:6" x14ac:dyDescent="0.25">
      <c r="B316" s="6">
        <v>8</v>
      </c>
      <c r="D316" s="85">
        <v>9</v>
      </c>
      <c r="F316" s="6">
        <v>9</v>
      </c>
    </row>
    <row r="317" spans="2:6" x14ac:dyDescent="0.25">
      <c r="B317" s="6">
        <v>7</v>
      </c>
      <c r="D317" s="85">
        <v>9</v>
      </c>
      <c r="F317" s="6">
        <v>9</v>
      </c>
    </row>
    <row r="318" spans="2:6" x14ac:dyDescent="0.25">
      <c r="B318" s="6">
        <v>7</v>
      </c>
      <c r="D318" s="85">
        <v>7</v>
      </c>
      <c r="F318" s="6">
        <v>9</v>
      </c>
    </row>
    <row r="319" spans="2:6" x14ac:dyDescent="0.25">
      <c r="B319" s="6">
        <v>8</v>
      </c>
      <c r="D319" s="85">
        <v>7</v>
      </c>
      <c r="F319" s="6">
        <v>9</v>
      </c>
    </row>
    <row r="320" spans="2:6" x14ac:dyDescent="0.25">
      <c r="B320" s="6">
        <v>5</v>
      </c>
      <c r="D320" s="85">
        <v>6</v>
      </c>
      <c r="F320" s="6">
        <v>9</v>
      </c>
    </row>
    <row r="321" spans="2:6" x14ac:dyDescent="0.25">
      <c r="B321" s="6">
        <v>7</v>
      </c>
      <c r="D321" s="85">
        <v>8</v>
      </c>
      <c r="F321" s="6">
        <v>9</v>
      </c>
    </row>
    <row r="322" spans="2:6" x14ac:dyDescent="0.25">
      <c r="B322" s="6">
        <v>1</v>
      </c>
      <c r="D322" s="85">
        <v>9</v>
      </c>
      <c r="F322" s="6">
        <v>9</v>
      </c>
    </row>
    <row r="323" spans="2:6" x14ac:dyDescent="0.25">
      <c r="B323" s="6">
        <v>5</v>
      </c>
      <c r="D323" s="85">
        <v>4</v>
      </c>
      <c r="F323" s="6">
        <v>3</v>
      </c>
    </row>
    <row r="324" spans="2:6" x14ac:dyDescent="0.25">
      <c r="B324" s="6">
        <v>9</v>
      </c>
      <c r="D324" s="85">
        <v>6</v>
      </c>
      <c r="F324" s="6">
        <v>9</v>
      </c>
    </row>
    <row r="325" spans="2:6" x14ac:dyDescent="0.25">
      <c r="B325" s="6">
        <v>6</v>
      </c>
      <c r="D325" s="85">
        <v>7</v>
      </c>
      <c r="F325" s="6">
        <v>9</v>
      </c>
    </row>
    <row r="326" spans="2:6" x14ac:dyDescent="0.25">
      <c r="B326" s="6">
        <v>5</v>
      </c>
      <c r="D326" s="85">
        <v>6</v>
      </c>
      <c r="F326" s="6">
        <v>9</v>
      </c>
    </row>
    <row r="327" spans="2:6" x14ac:dyDescent="0.25">
      <c r="B327" s="6">
        <v>4</v>
      </c>
      <c r="D327" s="85">
        <v>6</v>
      </c>
      <c r="F327" s="6">
        <v>9</v>
      </c>
    </row>
    <row r="328" spans="2:6" x14ac:dyDescent="0.25">
      <c r="B328" s="6">
        <v>5</v>
      </c>
      <c r="D328" s="85">
        <v>8</v>
      </c>
      <c r="F328" s="6">
        <v>9</v>
      </c>
    </row>
    <row r="329" spans="2:6" x14ac:dyDescent="0.25">
      <c r="B329" s="6">
        <v>8</v>
      </c>
      <c r="D329" s="85">
        <v>4</v>
      </c>
      <c r="F329" s="6">
        <v>9</v>
      </c>
    </row>
    <row r="330" spans="2:6" x14ac:dyDescent="0.25">
      <c r="B330" s="6">
        <v>6</v>
      </c>
      <c r="D330" s="85">
        <v>8</v>
      </c>
      <c r="F330" s="6">
        <v>9</v>
      </c>
    </row>
    <row r="331" spans="2:6" x14ac:dyDescent="0.25">
      <c r="B331" s="34">
        <v>4</v>
      </c>
      <c r="D331" s="84">
        <v>8</v>
      </c>
      <c r="F331" s="34">
        <v>9</v>
      </c>
    </row>
    <row r="332" spans="2:6" x14ac:dyDescent="0.25">
      <c r="B332" s="6">
        <v>6</v>
      </c>
      <c r="D332" s="86">
        <v>6</v>
      </c>
      <c r="F332" s="23">
        <v>9</v>
      </c>
    </row>
    <row r="333" spans="2:6" x14ac:dyDescent="0.25">
      <c r="B333" s="6">
        <v>5</v>
      </c>
      <c r="D333" s="85">
        <v>8</v>
      </c>
      <c r="F333" s="6">
        <v>9</v>
      </c>
    </row>
    <row r="334" spans="2:6" x14ac:dyDescent="0.25">
      <c r="B334" s="6">
        <v>3</v>
      </c>
      <c r="D334" s="85">
        <v>2</v>
      </c>
      <c r="F334" s="6">
        <v>6</v>
      </c>
    </row>
    <row r="335" spans="2:6" x14ac:dyDescent="0.25">
      <c r="B335" s="6">
        <v>2</v>
      </c>
      <c r="D335" s="86">
        <v>6</v>
      </c>
      <c r="F335" s="6">
        <v>9</v>
      </c>
    </row>
    <row r="336" spans="2:6" x14ac:dyDescent="0.25">
      <c r="B336" s="6">
        <v>1</v>
      </c>
      <c r="D336" s="86">
        <v>8</v>
      </c>
      <c r="F336" s="6">
        <v>9</v>
      </c>
    </row>
    <row r="337" spans="2:6" x14ac:dyDescent="0.25">
      <c r="B337" s="6">
        <v>3</v>
      </c>
      <c r="D337" s="86">
        <v>6</v>
      </c>
      <c r="F337" s="6">
        <v>9</v>
      </c>
    </row>
    <row r="338" spans="2:6" x14ac:dyDescent="0.25">
      <c r="B338" s="6">
        <v>3</v>
      </c>
      <c r="D338" s="86">
        <v>5</v>
      </c>
      <c r="F338" s="6">
        <v>8</v>
      </c>
    </row>
    <row r="339" spans="2:6" x14ac:dyDescent="0.25">
      <c r="B339" s="6">
        <v>7</v>
      </c>
      <c r="D339" s="85">
        <v>5</v>
      </c>
      <c r="F339" s="6">
        <v>5</v>
      </c>
    </row>
    <row r="340" spans="2:6" x14ac:dyDescent="0.25">
      <c r="B340" s="6">
        <v>4</v>
      </c>
      <c r="D340" s="85">
        <v>5</v>
      </c>
      <c r="F340" s="6">
        <v>2</v>
      </c>
    </row>
    <row r="341" spans="2:6" x14ac:dyDescent="0.25">
      <c r="B341" s="6">
        <v>4</v>
      </c>
      <c r="D341" s="85">
        <v>6</v>
      </c>
      <c r="F341" s="6">
        <v>9</v>
      </c>
    </row>
    <row r="342" spans="2:6" x14ac:dyDescent="0.25">
      <c r="B342" s="6">
        <v>3</v>
      </c>
      <c r="D342" s="85">
        <v>8</v>
      </c>
      <c r="F342" s="6">
        <v>5</v>
      </c>
    </row>
    <row r="343" spans="2:6" x14ac:dyDescent="0.25">
      <c r="B343" s="6">
        <v>4</v>
      </c>
      <c r="D343" s="85">
        <v>5</v>
      </c>
      <c r="F343" s="6">
        <v>9</v>
      </c>
    </row>
    <row r="344" spans="2:6" x14ac:dyDescent="0.25">
      <c r="B344" s="6">
        <v>4</v>
      </c>
      <c r="D344" s="85">
        <v>7</v>
      </c>
      <c r="F344" s="6">
        <v>9</v>
      </c>
    </row>
    <row r="345" spans="2:6" x14ac:dyDescent="0.25">
      <c r="B345" s="6">
        <v>3</v>
      </c>
      <c r="D345" s="85">
        <v>6</v>
      </c>
      <c r="F345" s="6">
        <v>9</v>
      </c>
    </row>
    <row r="346" spans="2:6" x14ac:dyDescent="0.25">
      <c r="B346" s="6">
        <v>3</v>
      </c>
      <c r="D346" s="85">
        <v>8</v>
      </c>
      <c r="F346" s="6">
        <v>1</v>
      </c>
    </row>
    <row r="347" spans="2:6" x14ac:dyDescent="0.25">
      <c r="B347" s="6">
        <v>8</v>
      </c>
      <c r="D347" s="85">
        <v>6</v>
      </c>
      <c r="F347" s="6">
        <v>6</v>
      </c>
    </row>
    <row r="348" spans="2:6" x14ac:dyDescent="0.25">
      <c r="B348" s="6">
        <v>7</v>
      </c>
      <c r="D348" s="85">
        <v>2</v>
      </c>
      <c r="F348" s="6">
        <v>1</v>
      </c>
    </row>
    <row r="349" spans="2:6" x14ac:dyDescent="0.25">
      <c r="B349" s="6">
        <v>3</v>
      </c>
      <c r="D349" s="85">
        <v>8</v>
      </c>
      <c r="F349" s="6">
        <v>9</v>
      </c>
    </row>
    <row r="350" spans="2:6" x14ac:dyDescent="0.25">
      <c r="B350" s="6">
        <v>2</v>
      </c>
      <c r="D350" s="85">
        <v>6</v>
      </c>
      <c r="F350" s="6">
        <v>9</v>
      </c>
    </row>
    <row r="351" spans="2:6" x14ac:dyDescent="0.25">
      <c r="B351" s="6">
        <v>2</v>
      </c>
      <c r="D351" s="85">
        <v>6</v>
      </c>
      <c r="F351" s="6">
        <v>1</v>
      </c>
    </row>
    <row r="352" spans="2:6" x14ac:dyDescent="0.25">
      <c r="B352" s="6">
        <v>4</v>
      </c>
      <c r="D352" s="85">
        <v>8</v>
      </c>
      <c r="F352" s="6">
        <v>9</v>
      </c>
    </row>
    <row r="353" spans="2:6" x14ac:dyDescent="0.25">
      <c r="B353" s="6">
        <v>5</v>
      </c>
      <c r="D353" s="85">
        <v>7</v>
      </c>
      <c r="F353" s="6">
        <v>9</v>
      </c>
    </row>
    <row r="354" spans="2:6" x14ac:dyDescent="0.25">
      <c r="B354" s="6">
        <v>1</v>
      </c>
      <c r="D354" s="85">
        <v>5</v>
      </c>
      <c r="F354" s="6">
        <v>9</v>
      </c>
    </row>
    <row r="355" spans="2:6" x14ac:dyDescent="0.25">
      <c r="B355" s="6">
        <v>5</v>
      </c>
      <c r="D355" s="85">
        <v>6</v>
      </c>
      <c r="F355" s="6">
        <v>9</v>
      </c>
    </row>
    <row r="356" spans="2:6" x14ac:dyDescent="0.25">
      <c r="B356" s="6">
        <v>5</v>
      </c>
      <c r="D356" s="85">
        <v>6</v>
      </c>
      <c r="F356" s="6">
        <v>8</v>
      </c>
    </row>
    <row r="357" spans="2:6" x14ac:dyDescent="0.25">
      <c r="B357" s="6">
        <v>5</v>
      </c>
      <c r="D357" s="85">
        <v>5</v>
      </c>
      <c r="F357" s="6">
        <v>6</v>
      </c>
    </row>
    <row r="358" spans="2:6" x14ac:dyDescent="0.25">
      <c r="B358" s="6">
        <v>2</v>
      </c>
      <c r="D358" s="85">
        <v>8</v>
      </c>
      <c r="F358" s="6">
        <v>9</v>
      </c>
    </row>
    <row r="359" spans="2:6" x14ac:dyDescent="0.25">
      <c r="B359" s="6">
        <v>2</v>
      </c>
      <c r="D359" s="85">
        <v>2</v>
      </c>
      <c r="F359" s="6">
        <v>9</v>
      </c>
    </row>
    <row r="360" spans="2:6" x14ac:dyDescent="0.25">
      <c r="B360" s="6">
        <v>2</v>
      </c>
      <c r="D360" s="85">
        <v>9</v>
      </c>
      <c r="F360" s="6">
        <v>9</v>
      </c>
    </row>
    <row r="361" spans="2:6" x14ac:dyDescent="0.25">
      <c r="B361" s="34">
        <v>3</v>
      </c>
      <c r="D361" s="84">
        <v>4</v>
      </c>
      <c r="F361" s="6">
        <v>9</v>
      </c>
    </row>
    <row r="362" spans="2:6" x14ac:dyDescent="0.25">
      <c r="B362" s="3">
        <v>5</v>
      </c>
      <c r="D362" s="67">
        <v>7</v>
      </c>
      <c r="F362" s="6">
        <v>1</v>
      </c>
    </row>
    <row r="363" spans="2:6" x14ac:dyDescent="0.25">
      <c r="B363" s="3">
        <v>5</v>
      </c>
      <c r="D363" s="5">
        <v>6</v>
      </c>
      <c r="F363" s="6">
        <v>9</v>
      </c>
    </row>
    <row r="364" spans="2:6" x14ac:dyDescent="0.25">
      <c r="B364" s="3">
        <v>3</v>
      </c>
      <c r="D364" s="5">
        <v>2</v>
      </c>
      <c r="F364" s="34">
        <v>9</v>
      </c>
    </row>
    <row r="365" spans="2:6" x14ac:dyDescent="0.25">
      <c r="B365" s="3">
        <v>7</v>
      </c>
      <c r="D365" s="67">
        <v>7</v>
      </c>
      <c r="F365" s="23">
        <v>9</v>
      </c>
    </row>
    <row r="366" spans="2:6" x14ac:dyDescent="0.25">
      <c r="B366" s="3">
        <v>6</v>
      </c>
      <c r="D366" s="67">
        <v>8</v>
      </c>
      <c r="F366" s="6">
        <v>9</v>
      </c>
    </row>
    <row r="367" spans="2:6" x14ac:dyDescent="0.25">
      <c r="B367" s="3">
        <v>3</v>
      </c>
      <c r="D367" s="67">
        <v>6</v>
      </c>
      <c r="F367" s="6">
        <v>6</v>
      </c>
    </row>
    <row r="368" spans="2:6" x14ac:dyDescent="0.25">
      <c r="B368" s="3">
        <v>7</v>
      </c>
      <c r="D368" s="67">
        <v>5</v>
      </c>
      <c r="F368" s="6">
        <v>9</v>
      </c>
    </row>
    <row r="369" spans="2:6" x14ac:dyDescent="0.25">
      <c r="B369" s="3">
        <v>9</v>
      </c>
      <c r="D369" s="5">
        <v>8</v>
      </c>
      <c r="F369" s="6">
        <v>9</v>
      </c>
    </row>
    <row r="370" spans="2:6" x14ac:dyDescent="0.25">
      <c r="B370" s="3">
        <v>4</v>
      </c>
      <c r="D370" s="5">
        <v>6</v>
      </c>
      <c r="F370" s="6">
        <v>9</v>
      </c>
    </row>
    <row r="371" spans="2:6" x14ac:dyDescent="0.25">
      <c r="B371" s="3">
        <v>4</v>
      </c>
      <c r="D371" s="5">
        <v>5</v>
      </c>
      <c r="F371" s="6">
        <v>8</v>
      </c>
    </row>
    <row r="372" spans="2:6" x14ac:dyDescent="0.25">
      <c r="B372" s="3">
        <v>3</v>
      </c>
      <c r="D372" s="5">
        <v>5</v>
      </c>
      <c r="F372" s="6">
        <v>9</v>
      </c>
    </row>
    <row r="373" spans="2:6" x14ac:dyDescent="0.25">
      <c r="B373" s="3">
        <v>5</v>
      </c>
      <c r="D373" s="5">
        <v>5</v>
      </c>
      <c r="F373" s="6">
        <v>4</v>
      </c>
    </row>
    <row r="374" spans="2:6" x14ac:dyDescent="0.25">
      <c r="B374" s="3">
        <v>6</v>
      </c>
      <c r="D374" s="5">
        <v>7</v>
      </c>
      <c r="F374" s="6">
        <v>5</v>
      </c>
    </row>
    <row r="375" spans="2:6" x14ac:dyDescent="0.25">
      <c r="B375" s="3">
        <v>3</v>
      </c>
      <c r="D375" s="5">
        <v>7</v>
      </c>
      <c r="F375" s="6">
        <v>9</v>
      </c>
    </row>
    <row r="376" spans="2:6" x14ac:dyDescent="0.25">
      <c r="B376" s="3">
        <v>6</v>
      </c>
      <c r="D376" s="5">
        <v>8</v>
      </c>
      <c r="F376" s="6">
        <v>6</v>
      </c>
    </row>
    <row r="377" spans="2:6" x14ac:dyDescent="0.25">
      <c r="B377" s="3">
        <v>5</v>
      </c>
      <c r="D377" s="5">
        <v>6</v>
      </c>
      <c r="F377" s="6">
        <v>9</v>
      </c>
    </row>
    <row r="378" spans="2:6" x14ac:dyDescent="0.25">
      <c r="B378" s="3">
        <v>5</v>
      </c>
      <c r="D378" s="5">
        <v>6</v>
      </c>
      <c r="F378" s="6">
        <v>5</v>
      </c>
    </row>
    <row r="379" spans="2:6" x14ac:dyDescent="0.25">
      <c r="B379" s="3">
        <v>8</v>
      </c>
      <c r="D379" s="5">
        <v>2</v>
      </c>
      <c r="F379" s="6">
        <v>1</v>
      </c>
    </row>
    <row r="380" spans="2:6" x14ac:dyDescent="0.25">
      <c r="B380" s="3">
        <v>5</v>
      </c>
      <c r="D380" s="5">
        <v>5</v>
      </c>
      <c r="F380" s="6">
        <v>7</v>
      </c>
    </row>
    <row r="381" spans="2:6" x14ac:dyDescent="0.25">
      <c r="B381" s="3">
        <v>6</v>
      </c>
      <c r="D381" s="5">
        <v>7</v>
      </c>
      <c r="F381" s="6">
        <v>2</v>
      </c>
    </row>
    <row r="382" spans="2:6" x14ac:dyDescent="0.25">
      <c r="B382" s="3">
        <v>6</v>
      </c>
      <c r="D382" s="5">
        <v>6</v>
      </c>
      <c r="F382" s="6">
        <v>9</v>
      </c>
    </row>
    <row r="383" spans="2:6" x14ac:dyDescent="0.25">
      <c r="B383" s="3">
        <v>5</v>
      </c>
      <c r="D383" s="5">
        <v>7</v>
      </c>
      <c r="F383" s="6">
        <v>9</v>
      </c>
    </row>
    <row r="384" spans="2:6" x14ac:dyDescent="0.25">
      <c r="B384" s="3">
        <v>5</v>
      </c>
      <c r="D384" s="5">
        <v>6</v>
      </c>
      <c r="F384" s="6">
        <v>1</v>
      </c>
    </row>
    <row r="385" spans="2:6" x14ac:dyDescent="0.25">
      <c r="B385" s="3">
        <v>5</v>
      </c>
      <c r="D385" s="5">
        <v>6</v>
      </c>
      <c r="F385" s="6">
        <v>9</v>
      </c>
    </row>
    <row r="386" spans="2:6" x14ac:dyDescent="0.25">
      <c r="B386" s="3">
        <v>7</v>
      </c>
      <c r="D386" s="5">
        <v>7</v>
      </c>
      <c r="F386" s="6">
        <v>9</v>
      </c>
    </row>
    <row r="387" spans="2:6" x14ac:dyDescent="0.25">
      <c r="B387" s="3">
        <v>5</v>
      </c>
      <c r="D387" s="5">
        <v>5</v>
      </c>
      <c r="F387" s="6">
        <v>1</v>
      </c>
    </row>
    <row r="388" spans="2:6" x14ac:dyDescent="0.25">
      <c r="B388" s="3">
        <v>9</v>
      </c>
      <c r="D388" s="5">
        <v>7</v>
      </c>
      <c r="F388" s="6">
        <v>9</v>
      </c>
    </row>
    <row r="389" spans="2:6" x14ac:dyDescent="0.25">
      <c r="B389" s="3">
        <v>6</v>
      </c>
      <c r="D389" s="5">
        <v>6</v>
      </c>
      <c r="F389" s="6">
        <v>1</v>
      </c>
    </row>
    <row r="390" spans="2:6" x14ac:dyDescent="0.25">
      <c r="B390" s="3">
        <v>3</v>
      </c>
      <c r="D390" s="5">
        <v>9</v>
      </c>
      <c r="F390" s="6">
        <v>1</v>
      </c>
    </row>
    <row r="391" spans="2:6" x14ac:dyDescent="0.25">
      <c r="B391" s="3">
        <v>3</v>
      </c>
      <c r="D391" s="5">
        <v>7</v>
      </c>
      <c r="F391" s="6">
        <v>9</v>
      </c>
    </row>
    <row r="392" spans="2:6" x14ac:dyDescent="0.25">
      <c r="F392" s="6">
        <v>1</v>
      </c>
    </row>
    <row r="393" spans="2:6" x14ac:dyDescent="0.25">
      <c r="F393" s="6">
        <v>9</v>
      </c>
    </row>
    <row r="394" spans="2:6" x14ac:dyDescent="0.25">
      <c r="F394" s="6">
        <v>9</v>
      </c>
    </row>
    <row r="395" spans="2:6" x14ac:dyDescent="0.25">
      <c r="F395" s="6">
        <v>7</v>
      </c>
    </row>
    <row r="396" spans="2:6" x14ac:dyDescent="0.25">
      <c r="F396" s="6">
        <v>9</v>
      </c>
    </row>
    <row r="397" spans="2:6" x14ac:dyDescent="0.25">
      <c r="F397" s="34">
        <v>9</v>
      </c>
    </row>
    <row r="398" spans="2:6" x14ac:dyDescent="0.25">
      <c r="F398" s="22">
        <v>9</v>
      </c>
    </row>
    <row r="399" spans="2:6" x14ac:dyDescent="0.25">
      <c r="F399" s="3">
        <v>9</v>
      </c>
    </row>
    <row r="400" spans="2:6" x14ac:dyDescent="0.25">
      <c r="F400" s="3">
        <v>3</v>
      </c>
    </row>
    <row r="401" spans="6:6" x14ac:dyDescent="0.25">
      <c r="F401" s="3">
        <v>9</v>
      </c>
    </row>
    <row r="402" spans="6:6" x14ac:dyDescent="0.25">
      <c r="F402" s="3">
        <v>8</v>
      </c>
    </row>
    <row r="403" spans="6:6" x14ac:dyDescent="0.25">
      <c r="F403" s="3">
        <v>9</v>
      </c>
    </row>
    <row r="404" spans="6:6" x14ac:dyDescent="0.25">
      <c r="F404" s="3">
        <v>8</v>
      </c>
    </row>
    <row r="405" spans="6:6" x14ac:dyDescent="0.25">
      <c r="F405" s="3">
        <v>1</v>
      </c>
    </row>
    <row r="406" spans="6:6" x14ac:dyDescent="0.25">
      <c r="F406" s="3">
        <v>2</v>
      </c>
    </row>
    <row r="407" spans="6:6" x14ac:dyDescent="0.25">
      <c r="F407" s="3">
        <v>9</v>
      </c>
    </row>
    <row r="408" spans="6:6" x14ac:dyDescent="0.25">
      <c r="F408" s="3">
        <v>9</v>
      </c>
    </row>
    <row r="409" spans="6:6" x14ac:dyDescent="0.25">
      <c r="F409" s="3">
        <v>9</v>
      </c>
    </row>
    <row r="410" spans="6:6" x14ac:dyDescent="0.25">
      <c r="F410" s="3">
        <v>9</v>
      </c>
    </row>
    <row r="411" spans="6:6" x14ac:dyDescent="0.25">
      <c r="F411" s="3">
        <v>9</v>
      </c>
    </row>
    <row r="412" spans="6:6" x14ac:dyDescent="0.25">
      <c r="F412" s="3">
        <v>8</v>
      </c>
    </row>
    <row r="413" spans="6:6" x14ac:dyDescent="0.25">
      <c r="F413" s="3">
        <v>6</v>
      </c>
    </row>
    <row r="414" spans="6:6" x14ac:dyDescent="0.25">
      <c r="F414" s="3">
        <v>2</v>
      </c>
    </row>
    <row r="415" spans="6:6" x14ac:dyDescent="0.25">
      <c r="F415" s="3">
        <v>9</v>
      </c>
    </row>
    <row r="416" spans="6:6" x14ac:dyDescent="0.25">
      <c r="F416" s="3">
        <v>9</v>
      </c>
    </row>
    <row r="417" spans="6:6" x14ac:dyDescent="0.25">
      <c r="F417" s="3">
        <v>1</v>
      </c>
    </row>
    <row r="418" spans="6:6" x14ac:dyDescent="0.25">
      <c r="F418" s="3">
        <v>9</v>
      </c>
    </row>
    <row r="419" spans="6:6" x14ac:dyDescent="0.25">
      <c r="F419" s="3">
        <v>9</v>
      </c>
    </row>
    <row r="420" spans="6:6" x14ac:dyDescent="0.25">
      <c r="F420" s="3">
        <v>1</v>
      </c>
    </row>
    <row r="421" spans="6:6" x14ac:dyDescent="0.25">
      <c r="F421" s="3">
        <v>9</v>
      </c>
    </row>
    <row r="422" spans="6:6" x14ac:dyDescent="0.25">
      <c r="F422" s="3">
        <v>5</v>
      </c>
    </row>
    <row r="423" spans="6:6" x14ac:dyDescent="0.25">
      <c r="F423" s="3">
        <v>8</v>
      </c>
    </row>
    <row r="424" spans="6:6" x14ac:dyDescent="0.25">
      <c r="F424" s="3">
        <v>9</v>
      </c>
    </row>
    <row r="425" spans="6:6" x14ac:dyDescent="0.25">
      <c r="F425" s="3">
        <v>9</v>
      </c>
    </row>
    <row r="426" spans="6:6" x14ac:dyDescent="0.25">
      <c r="F426" s="3">
        <v>9</v>
      </c>
    </row>
    <row r="427" spans="6:6" x14ac:dyDescent="0.25">
      <c r="F427" s="3">
        <v>9</v>
      </c>
    </row>
    <row r="428" spans="6:6" x14ac:dyDescent="0.25">
      <c r="F428" s="3">
        <v>1</v>
      </c>
    </row>
    <row r="429" spans="6:6" x14ac:dyDescent="0.25">
      <c r="F429" s="3">
        <v>9</v>
      </c>
    </row>
    <row r="430" spans="6:6" x14ac:dyDescent="0.25">
      <c r="F430" s="3">
        <v>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942-88A5-45AB-9F3D-1CF83005EB7B}">
  <dimension ref="A1:DX121"/>
  <sheetViews>
    <sheetView zoomScaleNormal="100" workbookViewId="0">
      <pane xSplit="3" ySplit="5" topLeftCell="BP6" activePane="bottomRight" state="frozen"/>
      <selection pane="topRight" activeCell="D1" sqref="D1"/>
      <selection pane="bottomLeft" activeCell="A6" sqref="A6"/>
      <selection pane="bottomRight" activeCell="A3" sqref="A3"/>
    </sheetView>
  </sheetViews>
  <sheetFormatPr defaultRowHeight="15" x14ac:dyDescent="0.25"/>
  <cols>
    <col min="1" max="1" width="26.85546875" customWidth="1"/>
    <col min="2" max="2" width="5.28515625" customWidth="1"/>
    <col min="3" max="3" width="5.140625" style="5" customWidth="1"/>
    <col min="4" max="4" width="6.42578125" customWidth="1"/>
    <col min="5" max="5" width="6.140625" style="6" customWidth="1"/>
    <col min="6" max="6" width="5.5703125" customWidth="1"/>
    <col min="7" max="7" width="5" style="6" customWidth="1"/>
    <col min="8" max="8" width="5.5703125" customWidth="1"/>
    <col min="9" max="9" width="4.85546875" style="6" customWidth="1"/>
    <col min="10" max="10" width="5.5703125" customWidth="1"/>
    <col min="11" max="11" width="5.140625" style="3" customWidth="1"/>
    <col min="12" max="12" width="5.42578125" customWidth="1"/>
    <col min="13" max="13" width="5.140625" style="6" customWidth="1"/>
    <col min="14" max="14" width="5.7109375" customWidth="1"/>
    <col min="15" max="15" width="4.85546875" style="6" customWidth="1"/>
    <col min="16" max="16" width="5.42578125" customWidth="1"/>
    <col min="17" max="17" width="4.85546875" style="3" customWidth="1"/>
    <col min="18" max="18" width="5.28515625" customWidth="1"/>
    <col min="19" max="19" width="5" style="6" customWidth="1"/>
    <col min="20" max="20" width="5.140625" customWidth="1"/>
    <col min="21" max="21" width="5" style="6" customWidth="1"/>
    <col min="22" max="22" width="5.5703125" customWidth="1"/>
    <col min="23" max="23" width="4.85546875" style="6" customWidth="1"/>
    <col min="24" max="24" width="5.5703125" customWidth="1"/>
    <col min="25" max="25" width="5.140625" style="6" customWidth="1"/>
    <col min="26" max="26" width="5.42578125" customWidth="1"/>
    <col min="27" max="27" width="5.28515625" style="6" customWidth="1"/>
    <col min="28" max="28" width="5.42578125" customWidth="1"/>
    <col min="29" max="29" width="4.85546875" style="3" customWidth="1"/>
    <col min="30" max="30" width="5.28515625" customWidth="1"/>
    <col min="31" max="31" width="4.85546875" style="6" customWidth="1"/>
    <col min="32" max="32" width="5.28515625" customWidth="1"/>
    <col min="33" max="33" width="4.85546875" style="3" customWidth="1"/>
    <col min="34" max="34" width="5.5703125" customWidth="1"/>
    <col min="35" max="35" width="5" style="6" customWidth="1"/>
    <col min="36" max="36" width="5.42578125" customWidth="1"/>
    <col min="37" max="37" width="5" style="6" customWidth="1"/>
    <col min="38" max="38" width="5.28515625" customWidth="1"/>
    <col min="39" max="39" width="5.28515625" style="6" customWidth="1"/>
    <col min="40" max="40" width="5.5703125" customWidth="1"/>
    <col min="41" max="41" width="5.28515625" style="3" customWidth="1"/>
    <col min="42" max="42" width="5.7109375" customWidth="1"/>
    <col min="43" max="43" width="5.42578125" style="6" customWidth="1"/>
    <col min="44" max="44" width="5.5703125" customWidth="1"/>
    <col min="45" max="45" width="5.7109375" customWidth="1"/>
    <col min="46" max="46" width="6.28515625" customWidth="1"/>
    <col min="47" max="47" width="5.7109375" style="3" customWidth="1"/>
    <col min="48" max="48" width="5.42578125" customWidth="1"/>
    <col min="49" max="49" width="5.85546875" style="6" customWidth="1"/>
    <col min="50" max="50" width="5.42578125" customWidth="1"/>
    <col min="51" max="51" width="5.7109375" style="6" customWidth="1"/>
    <col min="52" max="52" width="5.28515625" customWidth="1"/>
    <col min="53" max="53" width="5.5703125" style="6" customWidth="1"/>
    <col min="54" max="54" width="6.28515625" customWidth="1"/>
    <col min="55" max="55" width="6.140625" style="6" customWidth="1"/>
    <col min="56" max="56" width="5.7109375" customWidth="1"/>
    <col min="57" max="57" width="5.5703125" style="6" customWidth="1"/>
    <col min="58" max="58" width="6.140625" customWidth="1"/>
    <col min="59" max="59" width="6" style="3" customWidth="1"/>
    <col min="60" max="60" width="13.5703125" customWidth="1"/>
    <col min="61" max="61" width="14.5703125" customWidth="1"/>
    <col min="62" max="62" width="12.28515625" customWidth="1"/>
    <col min="63" max="63" width="12" customWidth="1"/>
    <col min="64" max="64" width="10.7109375" style="6" customWidth="1"/>
    <col min="65" max="65" width="5.28515625" customWidth="1"/>
    <col min="66" max="66" width="7.28515625" style="3" customWidth="1"/>
    <col min="67" max="67" width="4.85546875" style="6" customWidth="1"/>
    <col min="68" max="68" width="5.7109375" customWidth="1"/>
    <col min="69" max="69" width="6" style="3" customWidth="1"/>
    <col min="70" max="70" width="6" customWidth="1"/>
    <col min="71" max="71" width="6" style="6" customWidth="1"/>
    <col min="72" max="72" width="6" customWidth="1"/>
    <col min="73" max="73" width="6" style="6" customWidth="1"/>
    <col min="74" max="74" width="6" customWidth="1"/>
    <col min="75" max="75" width="6" style="6" customWidth="1"/>
    <col min="76" max="76" width="6.5703125" customWidth="1"/>
    <col min="77" max="77" width="7.28515625" style="3" customWidth="1"/>
    <col min="78" max="78" width="5.5703125" customWidth="1"/>
    <col min="79" max="79" width="5.42578125" style="6" customWidth="1"/>
    <col min="80" max="80" width="5.42578125" customWidth="1"/>
    <col min="81" max="81" width="5" style="6" customWidth="1"/>
    <col min="82" max="82" width="5.85546875" customWidth="1"/>
    <col min="83" max="83" width="5.42578125" style="6" customWidth="1"/>
    <col min="84" max="84" width="7" customWidth="1"/>
    <col min="85" max="85" width="6.7109375" style="3" customWidth="1"/>
    <col min="86" max="86" width="3.85546875" customWidth="1"/>
    <col min="87" max="87" width="19.28515625" style="3" customWidth="1"/>
    <col min="88" max="89" width="5.140625" customWidth="1"/>
    <col min="90" max="90" width="5.28515625" customWidth="1"/>
    <col min="91" max="91" width="4.7109375" customWidth="1"/>
    <col min="92" max="93" width="5.140625" customWidth="1"/>
    <col min="94" max="94" width="5.7109375" customWidth="1"/>
    <col min="95" max="95" width="5.7109375" style="3" customWidth="1"/>
    <col min="96" max="96" width="5.5703125" customWidth="1"/>
    <col min="97" max="97" width="5.5703125" style="6" customWidth="1"/>
    <col min="98" max="98" width="5.7109375" customWidth="1"/>
    <col min="99" max="99" width="5.7109375" style="6" customWidth="1"/>
    <col min="100" max="100" width="6.85546875" customWidth="1"/>
    <col min="101" max="101" width="5.28515625" style="6" customWidth="1"/>
    <col min="102" max="102" width="6.140625" customWidth="1"/>
    <col min="103" max="103" width="6.140625" style="3" customWidth="1"/>
    <col min="104" max="104" width="12.85546875" customWidth="1"/>
  </cols>
  <sheetData>
    <row r="1" spans="1:127" ht="15" customHeight="1" x14ac:dyDescent="0.25">
      <c r="D1" s="193" t="s">
        <v>289</v>
      </c>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201" t="s">
        <v>290</v>
      </c>
      <c r="AE1" s="202"/>
      <c r="AF1" s="202"/>
      <c r="AG1" s="203"/>
      <c r="AH1" s="187" t="s">
        <v>291</v>
      </c>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204" t="s">
        <v>292</v>
      </c>
      <c r="BI1" s="205"/>
      <c r="BJ1" s="205"/>
      <c r="BK1" s="205"/>
      <c r="BL1" s="206"/>
      <c r="BM1" s="32"/>
      <c r="BN1" s="5"/>
      <c r="BP1" s="10"/>
      <c r="BQ1" s="92"/>
      <c r="BR1" s="207" t="s">
        <v>87</v>
      </c>
      <c r="BS1" s="165"/>
      <c r="BT1" s="165"/>
      <c r="BU1" s="165"/>
      <c r="BV1" s="165"/>
      <c r="BW1" s="165"/>
      <c r="BX1" s="165"/>
      <c r="BY1" s="165"/>
      <c r="BZ1" s="165"/>
      <c r="CA1" s="165"/>
      <c r="CB1" s="165"/>
      <c r="CC1" s="165"/>
      <c r="CD1" s="165"/>
      <c r="CE1" s="165"/>
      <c r="CF1" s="165"/>
      <c r="CG1" s="208"/>
      <c r="CI1" s="163" t="s">
        <v>293</v>
      </c>
      <c r="CJ1" s="163"/>
      <c r="CK1" s="163"/>
      <c r="CL1" s="163"/>
      <c r="CM1" s="163"/>
      <c r="CN1" s="163"/>
      <c r="CO1" s="163"/>
      <c r="CP1" s="163"/>
      <c r="CQ1" s="163"/>
      <c r="CR1" s="163"/>
      <c r="CS1" s="163"/>
      <c r="CT1" s="163"/>
      <c r="CU1" s="163"/>
      <c r="CV1" s="163"/>
      <c r="CW1" s="163"/>
      <c r="CX1" s="163"/>
      <c r="CY1" s="198"/>
      <c r="CZ1" s="93"/>
    </row>
    <row r="2" spans="1:127" ht="15" customHeight="1" x14ac:dyDescent="0.25">
      <c r="D2" s="199" t="s">
        <v>62</v>
      </c>
      <c r="E2" s="191"/>
      <c r="F2" s="191"/>
      <c r="G2" s="191"/>
      <c r="H2" s="191"/>
      <c r="I2" s="191"/>
      <c r="J2" s="191"/>
      <c r="K2" s="191"/>
      <c r="L2" s="179" t="s">
        <v>63</v>
      </c>
      <c r="M2" s="179"/>
      <c r="N2" s="179"/>
      <c r="O2" s="179"/>
      <c r="P2" s="179"/>
      <c r="Q2" s="179"/>
      <c r="R2" s="200" t="s">
        <v>294</v>
      </c>
      <c r="S2" s="200"/>
      <c r="T2" s="200"/>
      <c r="U2" s="200"/>
      <c r="V2" s="200"/>
      <c r="W2" s="200"/>
      <c r="X2" s="200"/>
      <c r="Y2" s="200"/>
      <c r="Z2" s="200"/>
      <c r="AA2" s="200"/>
      <c r="AB2" s="200"/>
      <c r="AC2" s="200"/>
      <c r="AD2" s="201"/>
      <c r="AE2" s="202"/>
      <c r="AF2" s="202"/>
      <c r="AG2" s="203"/>
      <c r="AH2" s="199" t="s">
        <v>62</v>
      </c>
      <c r="AI2" s="191"/>
      <c r="AJ2" s="191"/>
      <c r="AK2" s="191"/>
      <c r="AL2" s="191"/>
      <c r="AM2" s="191"/>
      <c r="AN2" s="191"/>
      <c r="AO2" s="191"/>
      <c r="AP2" s="179" t="s">
        <v>63</v>
      </c>
      <c r="AQ2" s="179"/>
      <c r="AR2" s="179"/>
      <c r="AS2" s="179"/>
      <c r="AT2" s="179"/>
      <c r="AU2" s="179"/>
      <c r="AV2" s="200" t="s">
        <v>294</v>
      </c>
      <c r="AW2" s="200"/>
      <c r="AX2" s="200"/>
      <c r="AY2" s="200"/>
      <c r="AZ2" s="200"/>
      <c r="BA2" s="200"/>
      <c r="BB2" s="200"/>
      <c r="BC2" s="200"/>
      <c r="BD2" s="200"/>
      <c r="BE2" s="200"/>
      <c r="BF2" s="200"/>
      <c r="BG2" s="200"/>
      <c r="BH2" s="204"/>
      <c r="BI2" s="205"/>
      <c r="BJ2" s="205"/>
      <c r="BK2" s="205"/>
      <c r="BL2" s="206"/>
      <c r="BR2" s="209" t="s">
        <v>88</v>
      </c>
      <c r="BS2" s="210"/>
      <c r="BT2" s="210"/>
      <c r="BU2" s="210"/>
      <c r="BV2" s="210"/>
      <c r="BW2" s="210"/>
      <c r="BX2" s="210"/>
      <c r="BY2" s="211"/>
      <c r="BZ2" s="212" t="s">
        <v>91</v>
      </c>
      <c r="CA2" s="213"/>
      <c r="CB2" s="213"/>
      <c r="CC2" s="213"/>
      <c r="CD2" s="213"/>
      <c r="CE2" s="213"/>
      <c r="CF2" s="213"/>
      <c r="CG2" s="214"/>
      <c r="CI2" s="62"/>
      <c r="CJ2" s="209" t="s">
        <v>88</v>
      </c>
      <c r="CK2" s="210"/>
      <c r="CL2" s="210"/>
      <c r="CM2" s="210"/>
      <c r="CN2" s="210"/>
      <c r="CO2" s="210"/>
      <c r="CP2" s="210"/>
      <c r="CQ2" s="211"/>
      <c r="CR2" s="212" t="s">
        <v>91</v>
      </c>
      <c r="CS2" s="213"/>
      <c r="CT2" s="213"/>
      <c r="CU2" s="213"/>
      <c r="CV2" s="213"/>
      <c r="CW2" s="213"/>
      <c r="CX2" s="213"/>
      <c r="CY2" s="214"/>
      <c r="CZ2" s="59"/>
    </row>
    <row r="3" spans="1:127" x14ac:dyDescent="0.25">
      <c r="D3" t="s">
        <v>3</v>
      </c>
      <c r="E3" s="6" t="s">
        <v>103</v>
      </c>
      <c r="F3" t="s">
        <v>4</v>
      </c>
      <c r="G3" s="6" t="s">
        <v>104</v>
      </c>
      <c r="H3" t="s">
        <v>295</v>
      </c>
      <c r="I3" s="6" t="s">
        <v>296</v>
      </c>
      <c r="J3" t="s">
        <v>5</v>
      </c>
      <c r="K3" s="3" t="s">
        <v>105</v>
      </c>
      <c r="L3" t="s">
        <v>297</v>
      </c>
      <c r="M3" s="6" t="s">
        <v>298</v>
      </c>
      <c r="N3" t="s">
        <v>299</v>
      </c>
      <c r="O3" s="6" t="s">
        <v>300</v>
      </c>
      <c r="P3" t="s">
        <v>301</v>
      </c>
      <c r="Q3" s="3" t="s">
        <v>302</v>
      </c>
      <c r="R3" t="s">
        <v>303</v>
      </c>
      <c r="S3" s="6" t="s">
        <v>304</v>
      </c>
      <c r="T3" t="s">
        <v>305</v>
      </c>
      <c r="U3" s="6" t="s">
        <v>306</v>
      </c>
      <c r="V3" t="s">
        <v>307</v>
      </c>
      <c r="W3" s="6" t="s">
        <v>308</v>
      </c>
      <c r="X3" t="s">
        <v>309</v>
      </c>
      <c r="Y3" s="6" t="s">
        <v>310</v>
      </c>
      <c r="Z3" t="s">
        <v>311</v>
      </c>
      <c r="AA3" s="6" t="s">
        <v>312</v>
      </c>
      <c r="AB3" t="s">
        <v>313</v>
      </c>
      <c r="AC3" s="3" t="s">
        <v>314</v>
      </c>
      <c r="AD3" t="s">
        <v>315</v>
      </c>
      <c r="AE3" s="6" t="s">
        <v>316</v>
      </c>
      <c r="AF3" t="s">
        <v>317</v>
      </c>
      <c r="AG3" s="3" t="s">
        <v>318</v>
      </c>
      <c r="AH3" t="s">
        <v>8</v>
      </c>
      <c r="AI3" s="6" t="s">
        <v>9</v>
      </c>
      <c r="AJ3" t="s">
        <v>10</v>
      </c>
      <c r="AK3" s="6" t="s">
        <v>11</v>
      </c>
      <c r="AL3" t="s">
        <v>12</v>
      </c>
      <c r="AM3" s="6" t="s">
        <v>13</v>
      </c>
      <c r="AN3" t="s">
        <v>319</v>
      </c>
      <c r="AO3" s="3" t="s">
        <v>320</v>
      </c>
      <c r="AP3" t="s">
        <v>321</v>
      </c>
      <c r="AQ3" s="6" t="s">
        <v>322</v>
      </c>
      <c r="AR3" t="s">
        <v>14</v>
      </c>
      <c r="AS3" t="s">
        <v>15</v>
      </c>
      <c r="AT3" t="s">
        <v>16</v>
      </c>
      <c r="AU3" s="3" t="s">
        <v>17</v>
      </c>
      <c r="AV3" t="s">
        <v>18</v>
      </c>
      <c r="AW3" s="6" t="s">
        <v>19</v>
      </c>
      <c r="AX3" t="s">
        <v>22</v>
      </c>
      <c r="AY3" s="6" t="s">
        <v>23</v>
      </c>
      <c r="AZ3" t="s">
        <v>24</v>
      </c>
      <c r="BA3" s="6" t="s">
        <v>25</v>
      </c>
      <c r="BB3" t="s">
        <v>26</v>
      </c>
      <c r="BC3" s="6" t="s">
        <v>27</v>
      </c>
      <c r="BD3" t="s">
        <v>28</v>
      </c>
      <c r="BE3" s="6" t="s">
        <v>29</v>
      </c>
      <c r="BF3" t="s">
        <v>323</v>
      </c>
      <c r="BG3" s="3" t="s">
        <v>324</v>
      </c>
      <c r="BH3" t="s">
        <v>325</v>
      </c>
      <c r="BI3" t="s">
        <v>326</v>
      </c>
      <c r="BJ3" t="s">
        <v>327</v>
      </c>
      <c r="BK3" t="s">
        <v>328</v>
      </c>
      <c r="BL3" s="6" t="s">
        <v>329</v>
      </c>
      <c r="CI3" s="62" t="s">
        <v>147</v>
      </c>
      <c r="CJ3" s="166">
        <v>4</v>
      </c>
      <c r="CK3" s="166"/>
      <c r="CL3" s="166">
        <v>3</v>
      </c>
      <c r="CM3" s="166"/>
      <c r="CN3" s="166">
        <v>6</v>
      </c>
      <c r="CO3" s="166"/>
      <c r="CP3" s="166">
        <v>9</v>
      </c>
      <c r="CQ3" s="166"/>
      <c r="CR3" s="166">
        <v>4</v>
      </c>
      <c r="CS3" s="166"/>
      <c r="CT3" s="166">
        <v>3</v>
      </c>
      <c r="CU3" s="166"/>
      <c r="CV3" s="166">
        <v>6</v>
      </c>
      <c r="CW3" s="166"/>
      <c r="CX3" s="166">
        <v>9</v>
      </c>
      <c r="CY3" s="176"/>
    </row>
    <row r="4" spans="1:127" s="95" customFormat="1" ht="43.5" customHeight="1" x14ac:dyDescent="0.25">
      <c r="A4" s="94" t="s">
        <v>168</v>
      </c>
      <c r="B4" s="59"/>
      <c r="D4" s="217" t="s">
        <v>330</v>
      </c>
      <c r="E4" s="216"/>
      <c r="F4" s="218" t="s">
        <v>331</v>
      </c>
      <c r="G4" s="215"/>
      <c r="H4" s="218" t="s">
        <v>332</v>
      </c>
      <c r="I4" s="216"/>
      <c r="J4" s="218" t="s">
        <v>333</v>
      </c>
      <c r="K4" s="219"/>
      <c r="L4" s="215" t="s">
        <v>334</v>
      </c>
      <c r="M4" s="216"/>
      <c r="N4" s="218" t="s">
        <v>335</v>
      </c>
      <c r="O4" s="215"/>
      <c r="P4" s="218" t="s">
        <v>336</v>
      </c>
      <c r="Q4" s="219"/>
      <c r="R4" s="215" t="s">
        <v>337</v>
      </c>
      <c r="S4" s="216"/>
      <c r="T4" s="218" t="s">
        <v>338</v>
      </c>
      <c r="U4" s="216"/>
      <c r="V4" s="218" t="s">
        <v>339</v>
      </c>
      <c r="W4" s="215"/>
      <c r="X4" s="218" t="s">
        <v>340</v>
      </c>
      <c r="Y4" s="216"/>
      <c r="Z4" s="215" t="s">
        <v>341</v>
      </c>
      <c r="AA4" s="216"/>
      <c r="AB4" s="218" t="s">
        <v>342</v>
      </c>
      <c r="AC4" s="219"/>
      <c r="AD4" s="95" t="s">
        <v>343</v>
      </c>
      <c r="AE4" s="95" t="s">
        <v>344</v>
      </c>
      <c r="AF4" s="95" t="s">
        <v>345</v>
      </c>
      <c r="AG4" s="96" t="s">
        <v>346</v>
      </c>
      <c r="AH4" s="215" t="s">
        <v>347</v>
      </c>
      <c r="AI4" s="216"/>
      <c r="AJ4" s="218" t="s">
        <v>348</v>
      </c>
      <c r="AK4" s="216"/>
      <c r="AL4" s="218" t="s">
        <v>349</v>
      </c>
      <c r="AM4" s="216"/>
      <c r="AN4" s="218" t="s">
        <v>350</v>
      </c>
      <c r="AO4" s="219"/>
      <c r="AP4" s="215" t="s">
        <v>351</v>
      </c>
      <c r="AQ4" s="216"/>
      <c r="AR4" s="218" t="s">
        <v>352</v>
      </c>
      <c r="AS4" s="215"/>
      <c r="AT4" s="218" t="s">
        <v>353</v>
      </c>
      <c r="AU4" s="219"/>
      <c r="AV4" s="215" t="s">
        <v>354</v>
      </c>
      <c r="AW4" s="215"/>
      <c r="AX4" s="218" t="s">
        <v>355</v>
      </c>
      <c r="AY4" s="216"/>
      <c r="AZ4" s="215" t="s">
        <v>356</v>
      </c>
      <c r="BA4" s="215"/>
      <c r="BB4" s="218" t="s">
        <v>357</v>
      </c>
      <c r="BC4" s="216"/>
      <c r="BD4" s="215" t="s">
        <v>358</v>
      </c>
      <c r="BE4" s="215"/>
      <c r="BF4" s="218" t="s">
        <v>359</v>
      </c>
      <c r="BG4" s="219"/>
      <c r="BH4" s="220" t="s">
        <v>360</v>
      </c>
      <c r="BI4" s="222" t="s">
        <v>361</v>
      </c>
      <c r="BJ4" s="222" t="s">
        <v>362</v>
      </c>
      <c r="BK4" s="222" t="s">
        <v>363</v>
      </c>
      <c r="BL4" s="224" t="s">
        <v>364</v>
      </c>
      <c r="BN4" s="96"/>
      <c r="BO4" s="97"/>
      <c r="BQ4" s="96"/>
      <c r="BR4" s="217" t="s">
        <v>100</v>
      </c>
      <c r="BS4" s="216"/>
      <c r="BT4" s="218" t="s">
        <v>2</v>
      </c>
      <c r="BU4" s="216"/>
      <c r="BV4" s="218" t="s">
        <v>365</v>
      </c>
      <c r="BW4" s="216"/>
      <c r="BX4" s="215" t="s">
        <v>92</v>
      </c>
      <c r="BY4" s="219"/>
      <c r="BZ4" s="217" t="s">
        <v>100</v>
      </c>
      <c r="CA4" s="216"/>
      <c r="CB4" s="218" t="s">
        <v>2</v>
      </c>
      <c r="CC4" s="216"/>
      <c r="CD4" s="218" t="s">
        <v>365</v>
      </c>
      <c r="CE4" s="216"/>
      <c r="CF4" s="215" t="s">
        <v>92</v>
      </c>
      <c r="CG4" s="219"/>
      <c r="CH4" s="95" t="s">
        <v>59</v>
      </c>
      <c r="CI4" s="96"/>
      <c r="CJ4" s="217" t="s">
        <v>100</v>
      </c>
      <c r="CK4" s="216"/>
      <c r="CL4" s="218" t="s">
        <v>2</v>
      </c>
      <c r="CM4" s="216"/>
      <c r="CN4" s="218" t="s">
        <v>365</v>
      </c>
      <c r="CO4" s="216"/>
      <c r="CP4" s="215" t="s">
        <v>92</v>
      </c>
      <c r="CQ4" s="219"/>
      <c r="CR4" s="217" t="s">
        <v>100</v>
      </c>
      <c r="CS4" s="216"/>
      <c r="CT4" s="218" t="s">
        <v>2</v>
      </c>
      <c r="CU4" s="216"/>
      <c r="CV4" s="218" t="s">
        <v>365</v>
      </c>
      <c r="CW4" s="216"/>
      <c r="CX4" s="215" t="s">
        <v>92</v>
      </c>
      <c r="CY4" s="219"/>
      <c r="CZ4" s="98"/>
    </row>
    <row r="5" spans="1:127" s="51" customFormat="1" ht="22.5" customHeight="1" thickBot="1" x14ac:dyDescent="0.3">
      <c r="A5" s="51" t="s">
        <v>45</v>
      </c>
      <c r="B5" s="99" t="s">
        <v>57</v>
      </c>
      <c r="C5" s="100" t="s">
        <v>99</v>
      </c>
      <c r="D5" s="51" t="s">
        <v>68</v>
      </c>
      <c r="E5" s="101" t="s">
        <v>69</v>
      </c>
      <c r="F5" s="51" t="s">
        <v>68</v>
      </c>
      <c r="G5" s="101" t="s">
        <v>69</v>
      </c>
      <c r="H5" s="51" t="s">
        <v>68</v>
      </c>
      <c r="I5" s="101" t="s">
        <v>69</v>
      </c>
      <c r="J5" s="51" t="s">
        <v>68</v>
      </c>
      <c r="K5" s="102" t="s">
        <v>69</v>
      </c>
      <c r="L5" s="51" t="s">
        <v>68</v>
      </c>
      <c r="M5" s="101" t="s">
        <v>69</v>
      </c>
      <c r="N5" s="51" t="s">
        <v>68</v>
      </c>
      <c r="O5" s="101" t="s">
        <v>69</v>
      </c>
      <c r="P5" s="51" t="s">
        <v>68</v>
      </c>
      <c r="Q5" s="102" t="s">
        <v>69</v>
      </c>
      <c r="R5" s="51" t="s">
        <v>68</v>
      </c>
      <c r="S5" s="101" t="s">
        <v>69</v>
      </c>
      <c r="T5" s="51" t="s">
        <v>68</v>
      </c>
      <c r="U5" s="101" t="s">
        <v>69</v>
      </c>
      <c r="V5" s="51" t="s">
        <v>68</v>
      </c>
      <c r="W5" s="101" t="s">
        <v>69</v>
      </c>
      <c r="X5" s="51" t="s">
        <v>68</v>
      </c>
      <c r="Y5" s="101" t="s">
        <v>69</v>
      </c>
      <c r="Z5" s="51" t="s">
        <v>68</v>
      </c>
      <c r="AA5" s="101" t="s">
        <v>69</v>
      </c>
      <c r="AB5" s="51" t="s">
        <v>68</v>
      </c>
      <c r="AC5" s="102" t="s">
        <v>69</v>
      </c>
      <c r="AD5" s="51" t="s">
        <v>68</v>
      </c>
      <c r="AE5" s="101" t="s">
        <v>69</v>
      </c>
      <c r="AF5" s="51" t="s">
        <v>68</v>
      </c>
      <c r="AG5" s="102" t="s">
        <v>69</v>
      </c>
      <c r="AH5" s="51" t="s">
        <v>68</v>
      </c>
      <c r="AI5" s="101" t="s">
        <v>69</v>
      </c>
      <c r="AJ5" s="51" t="s">
        <v>68</v>
      </c>
      <c r="AK5" s="101" t="s">
        <v>69</v>
      </c>
      <c r="AL5" s="51" t="s">
        <v>68</v>
      </c>
      <c r="AM5" s="101" t="s">
        <v>69</v>
      </c>
      <c r="AN5" s="51" t="s">
        <v>68</v>
      </c>
      <c r="AO5" s="102" t="s">
        <v>69</v>
      </c>
      <c r="AP5" s="51" t="s">
        <v>68</v>
      </c>
      <c r="AQ5" s="101" t="s">
        <v>69</v>
      </c>
      <c r="AR5" s="51" t="s">
        <v>68</v>
      </c>
      <c r="AS5" s="101" t="s">
        <v>69</v>
      </c>
      <c r="AT5" s="51" t="s">
        <v>68</v>
      </c>
      <c r="AU5" s="102" t="s">
        <v>69</v>
      </c>
      <c r="AV5" s="51" t="s">
        <v>68</v>
      </c>
      <c r="AW5" s="101" t="s">
        <v>69</v>
      </c>
      <c r="AX5" s="51" t="s">
        <v>68</v>
      </c>
      <c r="AY5" s="101" t="s">
        <v>69</v>
      </c>
      <c r="AZ5" s="51" t="s">
        <v>68</v>
      </c>
      <c r="BA5" s="101" t="s">
        <v>69</v>
      </c>
      <c r="BB5" s="51" t="s">
        <v>68</v>
      </c>
      <c r="BC5" s="101" t="s">
        <v>69</v>
      </c>
      <c r="BD5" s="51" t="s">
        <v>68</v>
      </c>
      <c r="BE5" s="101" t="s">
        <v>69</v>
      </c>
      <c r="BF5" s="51" t="s">
        <v>68</v>
      </c>
      <c r="BG5" s="102" t="s">
        <v>69</v>
      </c>
      <c r="BH5" s="221"/>
      <c r="BI5" s="223"/>
      <c r="BJ5" s="223"/>
      <c r="BK5" s="223"/>
      <c r="BL5" s="225"/>
      <c r="BM5" s="51" t="s">
        <v>54</v>
      </c>
      <c r="BN5" s="102" t="s">
        <v>55</v>
      </c>
      <c r="BO5" s="101"/>
      <c r="BQ5" s="102"/>
      <c r="BR5" s="51" t="s">
        <v>68</v>
      </c>
      <c r="BS5" s="101" t="s">
        <v>69</v>
      </c>
      <c r="BT5" s="51" t="s">
        <v>68</v>
      </c>
      <c r="BU5" s="101" t="s">
        <v>69</v>
      </c>
      <c r="BV5" s="51" t="s">
        <v>68</v>
      </c>
      <c r="BW5" s="101" t="s">
        <v>69</v>
      </c>
      <c r="BX5" s="51" t="s">
        <v>68</v>
      </c>
      <c r="BY5" s="102" t="s">
        <v>69</v>
      </c>
      <c r="BZ5" s="51" t="s">
        <v>68</v>
      </c>
      <c r="CA5" s="101" t="s">
        <v>69</v>
      </c>
      <c r="CB5" s="51" t="s">
        <v>68</v>
      </c>
      <c r="CC5" s="101" t="s">
        <v>69</v>
      </c>
      <c r="CD5" s="51" t="s">
        <v>68</v>
      </c>
      <c r="CE5" s="101" t="s">
        <v>69</v>
      </c>
      <c r="CF5" s="51" t="s">
        <v>68</v>
      </c>
      <c r="CG5" s="102" t="s">
        <v>69</v>
      </c>
      <c r="CI5" s="103"/>
      <c r="CJ5" s="51" t="s">
        <v>68</v>
      </c>
      <c r="CK5" s="101" t="s">
        <v>69</v>
      </c>
      <c r="CL5" s="51" t="s">
        <v>68</v>
      </c>
      <c r="CM5" s="101" t="s">
        <v>69</v>
      </c>
      <c r="CN5" s="51" t="s">
        <v>68</v>
      </c>
      <c r="CO5" s="101" t="s">
        <v>69</v>
      </c>
      <c r="CP5" s="51" t="s">
        <v>68</v>
      </c>
      <c r="CQ5" s="102" t="s">
        <v>69</v>
      </c>
      <c r="CR5" s="51" t="s">
        <v>68</v>
      </c>
      <c r="CS5" s="101" t="s">
        <v>69</v>
      </c>
      <c r="CT5" s="51" t="s">
        <v>68</v>
      </c>
      <c r="CU5" s="101" t="s">
        <v>69</v>
      </c>
      <c r="CV5" s="51" t="s">
        <v>68</v>
      </c>
      <c r="CW5" s="101" t="s">
        <v>69</v>
      </c>
      <c r="CX5" s="51" t="s">
        <v>68</v>
      </c>
      <c r="CY5" s="102" t="s">
        <v>69</v>
      </c>
    </row>
    <row r="6" spans="1:127" s="1" customFormat="1" ht="18.75" customHeight="1" thickTop="1" x14ac:dyDescent="0.25">
      <c r="A6" s="50" t="s">
        <v>161</v>
      </c>
      <c r="B6" s="158"/>
      <c r="C6" s="227"/>
      <c r="E6" s="23"/>
      <c r="G6" s="23"/>
      <c r="I6" s="23"/>
      <c r="K6" s="22"/>
      <c r="M6" s="23"/>
      <c r="O6" s="23"/>
      <c r="Q6" s="22"/>
      <c r="S6" s="23"/>
      <c r="U6" s="23"/>
      <c r="W6" s="23"/>
      <c r="Y6" s="23"/>
      <c r="AA6" s="23"/>
      <c r="AC6" s="22"/>
      <c r="AE6" s="23"/>
      <c r="AG6" s="22"/>
      <c r="AI6" s="23"/>
      <c r="AK6" s="23"/>
      <c r="AM6" s="23"/>
      <c r="AO6" s="22"/>
      <c r="AQ6" s="23"/>
      <c r="AU6" s="22"/>
      <c r="AW6" s="23"/>
      <c r="AY6" s="23"/>
      <c r="BA6" s="23"/>
      <c r="BC6" s="23"/>
      <c r="BE6" s="23"/>
      <c r="BG6" s="22"/>
      <c r="BL6" s="23"/>
      <c r="BN6" s="22"/>
      <c r="BO6" s="23"/>
      <c r="BQ6" s="22"/>
      <c r="BS6" s="23"/>
      <c r="BU6" s="23"/>
      <c r="BW6" s="23"/>
      <c r="BY6" s="22"/>
      <c r="CA6" s="23"/>
      <c r="CC6" s="23"/>
      <c r="CE6" s="23"/>
      <c r="CG6" s="22"/>
      <c r="CI6" s="22"/>
      <c r="CQ6" s="22"/>
      <c r="CS6" s="23"/>
      <c r="CU6" s="23"/>
      <c r="CW6" s="23"/>
      <c r="CY6" s="22"/>
    </row>
    <row r="7" spans="1:127" x14ac:dyDescent="0.25">
      <c r="A7" s="235" t="s">
        <v>427</v>
      </c>
      <c r="B7" s="235"/>
      <c r="C7" s="234"/>
      <c r="BH7" s="32"/>
      <c r="BI7" s="32"/>
      <c r="BJ7" s="32"/>
      <c r="BK7" s="32"/>
      <c r="BL7" s="85"/>
      <c r="BR7" s="11"/>
      <c r="BS7" s="12"/>
      <c r="BT7" s="11"/>
      <c r="BU7" s="12"/>
      <c r="BV7" s="11"/>
      <c r="BW7" s="12"/>
      <c r="BX7" s="11"/>
      <c r="BY7" s="39"/>
      <c r="BZ7" s="11"/>
      <c r="CA7" s="12"/>
      <c r="CB7" s="11"/>
      <c r="CC7" s="12"/>
      <c r="CD7" s="11"/>
      <c r="CE7" s="12"/>
      <c r="CF7" s="11"/>
      <c r="CG7" s="39"/>
      <c r="CJ7" s="11"/>
      <c r="CK7" s="11"/>
      <c r="CL7" s="11"/>
      <c r="CM7" s="11"/>
      <c r="CN7" s="11"/>
      <c r="CO7" s="11"/>
      <c r="CP7" s="11"/>
      <c r="CQ7" s="39"/>
      <c r="CR7" s="11"/>
      <c r="CS7" s="12"/>
      <c r="CT7" s="11"/>
      <c r="CU7" s="12"/>
      <c r="CV7" s="11"/>
      <c r="CW7" s="12"/>
      <c r="CX7" s="11"/>
      <c r="CY7" s="39"/>
      <c r="CZ7" s="11"/>
    </row>
    <row r="8" spans="1:127" ht="15.75" thickBot="1" x14ac:dyDescent="0.3">
      <c r="A8" s="235"/>
      <c r="B8" s="235"/>
      <c r="C8" s="234"/>
      <c r="BH8" s="32"/>
      <c r="BI8" s="32"/>
      <c r="BJ8" s="32"/>
      <c r="BK8" s="32"/>
      <c r="BL8" s="85"/>
      <c r="BR8" s="11"/>
      <c r="BS8" s="12"/>
      <c r="BT8" s="11"/>
      <c r="BU8" s="12"/>
      <c r="BV8" s="11"/>
      <c r="BW8" s="12"/>
      <c r="BX8" s="11"/>
      <c r="BY8" s="39"/>
      <c r="BZ8" s="11"/>
      <c r="CA8" s="12"/>
      <c r="CB8" s="11"/>
      <c r="CC8" s="12"/>
      <c r="CD8" s="11"/>
      <c r="CE8" s="12"/>
      <c r="CF8" s="11"/>
      <c r="CG8" s="39"/>
      <c r="CJ8" s="11"/>
      <c r="CK8" s="11"/>
      <c r="CL8" s="11"/>
      <c r="CM8" s="11"/>
      <c r="CN8" s="11"/>
      <c r="CO8" s="11"/>
      <c r="CP8" s="11"/>
      <c r="CQ8" s="39"/>
      <c r="CR8" s="11"/>
      <c r="CS8" s="12"/>
      <c r="CT8" s="11"/>
      <c r="CU8" s="12"/>
      <c r="CV8" s="11"/>
      <c r="CW8" s="12"/>
      <c r="CX8" s="11"/>
      <c r="CY8" s="39"/>
      <c r="CZ8" s="11"/>
    </row>
    <row r="9" spans="1:127" ht="15.75" thickTop="1" x14ac:dyDescent="0.25">
      <c r="A9" t="s">
        <v>210</v>
      </c>
      <c r="B9" t="s">
        <v>56</v>
      </c>
      <c r="C9" s="5">
        <v>1</v>
      </c>
      <c r="D9">
        <v>1</v>
      </c>
      <c r="E9" s="6">
        <v>0</v>
      </c>
      <c r="F9">
        <v>0</v>
      </c>
      <c r="G9" s="6">
        <v>0</v>
      </c>
      <c r="H9">
        <v>0</v>
      </c>
      <c r="I9" s="6">
        <v>0</v>
      </c>
      <c r="J9">
        <v>1</v>
      </c>
      <c r="K9" s="3">
        <v>0</v>
      </c>
      <c r="L9">
        <v>0</v>
      </c>
      <c r="M9" s="6">
        <v>0</v>
      </c>
      <c r="N9">
        <v>0</v>
      </c>
      <c r="O9" s="6">
        <v>0</v>
      </c>
      <c r="P9">
        <v>0</v>
      </c>
      <c r="Q9" s="3">
        <v>0</v>
      </c>
      <c r="R9">
        <v>0</v>
      </c>
      <c r="S9" s="6">
        <v>0</v>
      </c>
      <c r="T9">
        <v>0</v>
      </c>
      <c r="U9" s="6">
        <v>0</v>
      </c>
      <c r="V9">
        <v>0</v>
      </c>
      <c r="W9" s="6">
        <v>0</v>
      </c>
      <c r="X9">
        <v>1</v>
      </c>
      <c r="Y9" s="6">
        <v>1</v>
      </c>
      <c r="Z9">
        <v>0</v>
      </c>
      <c r="AA9" s="6">
        <v>0</v>
      </c>
      <c r="AB9">
        <v>0</v>
      </c>
      <c r="AC9" s="3">
        <v>0</v>
      </c>
      <c r="AD9">
        <v>1</v>
      </c>
      <c r="AE9" s="6">
        <v>1</v>
      </c>
      <c r="AF9">
        <v>1</v>
      </c>
      <c r="AG9" s="3">
        <v>1</v>
      </c>
      <c r="AH9">
        <v>0</v>
      </c>
      <c r="AI9" s="6">
        <v>0</v>
      </c>
      <c r="AJ9">
        <v>0</v>
      </c>
      <c r="AK9" s="6">
        <v>0</v>
      </c>
      <c r="AL9">
        <v>0</v>
      </c>
      <c r="AM9" s="6">
        <v>0</v>
      </c>
      <c r="AN9">
        <v>1</v>
      </c>
      <c r="AO9" s="3">
        <v>1</v>
      </c>
      <c r="AP9">
        <v>0</v>
      </c>
      <c r="AQ9" s="6">
        <v>0</v>
      </c>
      <c r="AR9">
        <v>0</v>
      </c>
      <c r="AS9">
        <v>0</v>
      </c>
      <c r="AT9">
        <v>0</v>
      </c>
      <c r="AU9" s="3">
        <v>0</v>
      </c>
      <c r="AV9">
        <v>0</v>
      </c>
      <c r="AW9" s="6">
        <v>0</v>
      </c>
      <c r="AX9">
        <v>0</v>
      </c>
      <c r="AY9" s="6">
        <v>0</v>
      </c>
      <c r="AZ9">
        <v>1</v>
      </c>
      <c r="BA9" s="6">
        <v>0</v>
      </c>
      <c r="BB9">
        <v>0</v>
      </c>
      <c r="BC9" s="6">
        <v>0</v>
      </c>
      <c r="BD9">
        <v>0</v>
      </c>
      <c r="BE9" s="6">
        <v>0</v>
      </c>
      <c r="BF9">
        <v>0</v>
      </c>
      <c r="BG9" s="3">
        <v>0</v>
      </c>
      <c r="BH9" s="32">
        <v>3</v>
      </c>
      <c r="BI9" s="32">
        <v>3</v>
      </c>
      <c r="BJ9" s="32">
        <v>2</v>
      </c>
      <c r="BK9" s="32">
        <v>4</v>
      </c>
      <c r="BL9" s="85">
        <v>3</v>
      </c>
      <c r="BM9">
        <v>49</v>
      </c>
      <c r="BN9" s="3">
        <v>531</v>
      </c>
      <c r="BR9" s="11">
        <f t="shared" ref="BR7:BS22" si="0">AVERAGE(D9, F9, H9, J9)</f>
        <v>0.5</v>
      </c>
      <c r="BS9" s="12">
        <f t="shared" si="0"/>
        <v>0</v>
      </c>
      <c r="BT9" s="11">
        <f t="shared" ref="BT7:BU22" si="1">AVERAGE(L9, N9, P9)</f>
        <v>0</v>
      </c>
      <c r="BU9" s="12">
        <f t="shared" si="1"/>
        <v>0</v>
      </c>
      <c r="BV9" s="11">
        <f t="shared" ref="BV7:BW22" si="2">AVERAGE(R9, T9, V9, X9, Z9, AB9)</f>
        <v>0.16666666666666666</v>
      </c>
      <c r="BW9" s="12">
        <f t="shared" si="2"/>
        <v>0.16666666666666666</v>
      </c>
      <c r="BX9" s="11">
        <f t="shared" ref="BX7:BY22" si="3">AVERAGE(L9, N9, P9, R9, T9, V9, X9, Z9, AB9)</f>
        <v>0.1111111111111111</v>
      </c>
      <c r="BY9" s="39">
        <f t="shared" si="3"/>
        <v>0.1111111111111111</v>
      </c>
      <c r="BZ9" s="11">
        <f t="shared" ref="BZ7:CA22" si="4">AVERAGE(AH9, AJ9, AL9, AN9)</f>
        <v>0.25</v>
      </c>
      <c r="CA9" s="12">
        <f t="shared" si="4"/>
        <v>0.25</v>
      </c>
      <c r="CB9" s="11">
        <f t="shared" ref="CB7:CC22" si="5">AVERAGE(AP9, AR9, AT9)</f>
        <v>0</v>
      </c>
      <c r="CC9" s="12">
        <f t="shared" si="5"/>
        <v>0</v>
      </c>
      <c r="CD9" s="11">
        <f t="shared" ref="CD7:CE22" si="6">AVERAGE(AV9, AX9, AZ9, BB9, BD9, BF9)</f>
        <v>0.16666666666666666</v>
      </c>
      <c r="CE9" s="12">
        <f t="shared" si="6"/>
        <v>0</v>
      </c>
      <c r="CF9" s="11">
        <f t="shared" ref="CF7:CG22" si="7">AVERAGE(AP9, AR9, AT9, AV9, AX9, AZ9, BB9, BD9, BF9)</f>
        <v>0.1111111111111111</v>
      </c>
      <c r="CG9" s="39">
        <f t="shared" si="7"/>
        <v>0</v>
      </c>
      <c r="CJ9" s="11">
        <f t="shared" ref="CJ7:CK22" si="8">SUM(D9, F9, H9, J9)</f>
        <v>2</v>
      </c>
      <c r="CK9" s="11">
        <f t="shared" si="8"/>
        <v>0</v>
      </c>
      <c r="CL9" s="11">
        <f t="shared" ref="CL7:CM22" si="9">SUM(L9, N9, P9)</f>
        <v>0</v>
      </c>
      <c r="CM9" s="11">
        <f t="shared" si="9"/>
        <v>0</v>
      </c>
      <c r="CN9" s="11">
        <f t="shared" ref="CN7:CO22" si="10">SUM(R9, T9, V9, X9, Z9, AB9)</f>
        <v>1</v>
      </c>
      <c r="CO9" s="11">
        <f t="shared" si="10"/>
        <v>1</v>
      </c>
      <c r="CP9" s="11">
        <f t="shared" ref="CP7:CQ22" si="11">SUM(L9, N9, P9, R9, T9, V9, X9, Z9, AB9)</f>
        <v>1</v>
      </c>
      <c r="CQ9" s="39">
        <f t="shared" si="11"/>
        <v>1</v>
      </c>
      <c r="CR9" s="11">
        <f t="shared" ref="CR7:CS22" si="12">SUM(AH9, AJ9, AL9, AN9)</f>
        <v>1</v>
      </c>
      <c r="CS9" s="12">
        <f t="shared" si="12"/>
        <v>1</v>
      </c>
      <c r="CT9" s="11">
        <f t="shared" ref="CT7:CU22" si="13">SUM(AP9, AR9, AT9)</f>
        <v>0</v>
      </c>
      <c r="CU9" s="12">
        <f t="shared" si="13"/>
        <v>0</v>
      </c>
      <c r="CV9" s="11">
        <f t="shared" ref="CV7:CW22" si="14">SUM(AV9, AX9, AZ9, BB9, BD9, BF9)</f>
        <v>1</v>
      </c>
      <c r="CW9" s="12">
        <f t="shared" si="14"/>
        <v>0</v>
      </c>
      <c r="CX9" s="11">
        <f t="shared" ref="CX7:CY22" si="15">SUM(AP9, AR9, AT9, AV9, AX9, AZ9, BB9, BD9, BF9)</f>
        <v>1</v>
      </c>
      <c r="CY9" s="39">
        <f t="shared" si="15"/>
        <v>0</v>
      </c>
      <c r="CZ9" s="11"/>
      <c r="DA9" s="128" t="s">
        <v>371</v>
      </c>
      <c r="DB9" s="128" t="s">
        <v>372</v>
      </c>
      <c r="DC9" s="128" t="s">
        <v>373</v>
      </c>
      <c r="DD9" s="128" t="s">
        <v>374</v>
      </c>
      <c r="DE9" s="128" t="s">
        <v>375</v>
      </c>
      <c r="DG9" s="128" t="s">
        <v>371</v>
      </c>
      <c r="DH9" s="128" t="s">
        <v>372</v>
      </c>
      <c r="DI9" s="128" t="s">
        <v>373</v>
      </c>
      <c r="DJ9" s="128" t="s">
        <v>374</v>
      </c>
      <c r="DK9" s="128" t="s">
        <v>375</v>
      </c>
      <c r="DM9" s="128" t="s">
        <v>371</v>
      </c>
      <c r="DN9" s="128" t="s">
        <v>372</v>
      </c>
      <c r="DO9" s="128" t="s">
        <v>373</v>
      </c>
      <c r="DP9" s="128" t="s">
        <v>374</v>
      </c>
      <c r="DQ9" s="128" t="s">
        <v>375</v>
      </c>
      <c r="DS9" s="128" t="s">
        <v>371</v>
      </c>
      <c r="DT9" s="128" t="s">
        <v>372</v>
      </c>
      <c r="DU9" s="128" t="s">
        <v>373</v>
      </c>
      <c r="DV9" s="128" t="s">
        <v>374</v>
      </c>
      <c r="DW9" s="128" t="s">
        <v>375</v>
      </c>
    </row>
    <row r="10" spans="1:127" x14ac:dyDescent="0.25">
      <c r="A10" t="s">
        <v>211</v>
      </c>
      <c r="B10" t="s">
        <v>56</v>
      </c>
      <c r="C10" s="5">
        <v>1</v>
      </c>
      <c r="D10">
        <v>1</v>
      </c>
      <c r="E10" s="6">
        <v>0</v>
      </c>
      <c r="F10">
        <v>0</v>
      </c>
      <c r="G10" s="6">
        <v>0</v>
      </c>
      <c r="H10">
        <v>0</v>
      </c>
      <c r="I10" s="6">
        <v>0</v>
      </c>
      <c r="J10">
        <v>0</v>
      </c>
      <c r="K10" s="3">
        <v>0</v>
      </c>
      <c r="L10">
        <v>0</v>
      </c>
      <c r="M10" s="6">
        <v>0</v>
      </c>
      <c r="N10">
        <v>0</v>
      </c>
      <c r="O10" s="6">
        <v>0</v>
      </c>
      <c r="P10">
        <v>0</v>
      </c>
      <c r="Q10" s="3">
        <v>0</v>
      </c>
      <c r="R10">
        <v>0</v>
      </c>
      <c r="S10" s="6">
        <v>0</v>
      </c>
      <c r="T10">
        <v>1</v>
      </c>
      <c r="U10" s="6">
        <v>1</v>
      </c>
      <c r="V10">
        <v>0</v>
      </c>
      <c r="W10" s="6">
        <v>0</v>
      </c>
      <c r="X10">
        <v>0</v>
      </c>
      <c r="Y10" s="6">
        <v>0</v>
      </c>
      <c r="Z10">
        <v>0</v>
      </c>
      <c r="AA10" s="6">
        <v>0</v>
      </c>
      <c r="AB10">
        <v>0</v>
      </c>
      <c r="AC10" s="3">
        <v>0</v>
      </c>
      <c r="AD10">
        <v>0</v>
      </c>
      <c r="AE10" s="6">
        <v>0</v>
      </c>
      <c r="AF10">
        <v>1</v>
      </c>
      <c r="AG10" s="3">
        <v>1</v>
      </c>
      <c r="AH10">
        <v>0</v>
      </c>
      <c r="AI10" s="6">
        <v>0</v>
      </c>
      <c r="AJ10">
        <v>0</v>
      </c>
      <c r="AK10" s="6">
        <v>0</v>
      </c>
      <c r="AL10">
        <v>0</v>
      </c>
      <c r="AM10" s="6">
        <v>0</v>
      </c>
      <c r="AN10">
        <v>0</v>
      </c>
      <c r="AO10" s="3">
        <v>0</v>
      </c>
      <c r="AP10">
        <v>0</v>
      </c>
      <c r="AQ10" s="6">
        <v>0</v>
      </c>
      <c r="AR10">
        <v>0</v>
      </c>
      <c r="AS10">
        <v>0</v>
      </c>
      <c r="AT10">
        <v>1</v>
      </c>
      <c r="AU10" s="3">
        <v>0</v>
      </c>
      <c r="AV10">
        <v>0</v>
      </c>
      <c r="AW10" s="6">
        <v>0</v>
      </c>
      <c r="AX10">
        <v>0</v>
      </c>
      <c r="AY10" s="6">
        <v>0</v>
      </c>
      <c r="AZ10">
        <v>0</v>
      </c>
      <c r="BA10" s="6">
        <v>0</v>
      </c>
      <c r="BB10">
        <v>0</v>
      </c>
      <c r="BC10" s="6">
        <v>0</v>
      </c>
      <c r="BD10">
        <v>0</v>
      </c>
      <c r="BE10" s="6">
        <v>0</v>
      </c>
      <c r="BF10">
        <v>0</v>
      </c>
      <c r="BG10" s="3">
        <v>0</v>
      </c>
      <c r="BH10" s="32">
        <v>4</v>
      </c>
      <c r="BI10" s="32">
        <v>2</v>
      </c>
      <c r="BJ10" s="32">
        <v>1</v>
      </c>
      <c r="BK10" s="32">
        <v>4</v>
      </c>
      <c r="BL10" s="85">
        <v>4</v>
      </c>
      <c r="BM10">
        <v>82</v>
      </c>
      <c r="BN10" s="3">
        <v>371</v>
      </c>
      <c r="BR10" s="11">
        <f t="shared" si="0"/>
        <v>0.25</v>
      </c>
      <c r="BS10" s="12">
        <f t="shared" si="0"/>
        <v>0</v>
      </c>
      <c r="BT10" s="11">
        <f t="shared" si="1"/>
        <v>0</v>
      </c>
      <c r="BU10" s="12">
        <f t="shared" si="1"/>
        <v>0</v>
      </c>
      <c r="BV10" s="11">
        <f t="shared" si="2"/>
        <v>0.16666666666666666</v>
      </c>
      <c r="BW10" s="12">
        <f t="shared" si="2"/>
        <v>0.16666666666666666</v>
      </c>
      <c r="BX10" s="11">
        <f t="shared" si="3"/>
        <v>0.1111111111111111</v>
      </c>
      <c r="BY10" s="39">
        <f t="shared" si="3"/>
        <v>0.1111111111111111</v>
      </c>
      <c r="BZ10" s="11">
        <f t="shared" si="4"/>
        <v>0</v>
      </c>
      <c r="CA10" s="12">
        <f t="shared" si="4"/>
        <v>0</v>
      </c>
      <c r="CB10" s="11">
        <f t="shared" si="5"/>
        <v>0.33333333333333331</v>
      </c>
      <c r="CC10" s="12">
        <f t="shared" si="5"/>
        <v>0</v>
      </c>
      <c r="CD10" s="11">
        <f t="shared" si="6"/>
        <v>0</v>
      </c>
      <c r="CE10" s="12">
        <f t="shared" si="6"/>
        <v>0</v>
      </c>
      <c r="CF10" s="11">
        <f t="shared" si="7"/>
        <v>0.1111111111111111</v>
      </c>
      <c r="CG10" s="39">
        <f t="shared" si="7"/>
        <v>0</v>
      </c>
      <c r="CJ10" s="11">
        <f t="shared" si="8"/>
        <v>1</v>
      </c>
      <c r="CK10" s="11">
        <f t="shared" si="8"/>
        <v>0</v>
      </c>
      <c r="CL10" s="11">
        <f t="shared" si="9"/>
        <v>0</v>
      </c>
      <c r="CM10" s="11">
        <f t="shared" si="9"/>
        <v>0</v>
      </c>
      <c r="CN10" s="11">
        <f t="shared" si="10"/>
        <v>1</v>
      </c>
      <c r="CO10" s="11">
        <f t="shared" si="10"/>
        <v>1</v>
      </c>
      <c r="CP10" s="11">
        <f t="shared" si="11"/>
        <v>1</v>
      </c>
      <c r="CQ10" s="39">
        <f t="shared" si="11"/>
        <v>1</v>
      </c>
      <c r="CR10" s="11">
        <f t="shared" si="12"/>
        <v>0</v>
      </c>
      <c r="CS10" s="12">
        <f t="shared" si="12"/>
        <v>0</v>
      </c>
      <c r="CT10" s="11">
        <f t="shared" si="13"/>
        <v>1</v>
      </c>
      <c r="CU10" s="12">
        <f t="shared" si="13"/>
        <v>0</v>
      </c>
      <c r="CV10" s="11">
        <f t="shared" si="14"/>
        <v>0</v>
      </c>
      <c r="CW10" s="12">
        <f t="shared" si="14"/>
        <v>0</v>
      </c>
      <c r="CX10" s="11">
        <f t="shared" si="15"/>
        <v>1</v>
      </c>
      <c r="CY10" s="39">
        <f t="shared" si="15"/>
        <v>0</v>
      </c>
      <c r="CZ10" s="11"/>
      <c r="DA10">
        <v>0</v>
      </c>
      <c r="DB10">
        <v>0</v>
      </c>
      <c r="DC10">
        <f>DB10</f>
        <v>0</v>
      </c>
      <c r="DD10">
        <f>DB10/DB$13</f>
        <v>0</v>
      </c>
      <c r="DE10">
        <f>DC10/DB$13</f>
        <v>0</v>
      </c>
      <c r="DG10">
        <v>0</v>
      </c>
      <c r="DH10">
        <v>0</v>
      </c>
      <c r="DI10">
        <f>DH10</f>
        <v>0</v>
      </c>
      <c r="DJ10">
        <f>DH10/DH$13</f>
        <v>0</v>
      </c>
      <c r="DK10">
        <f>DI10/DH$13</f>
        <v>0</v>
      </c>
      <c r="DM10">
        <v>0</v>
      </c>
      <c r="DN10">
        <v>0</v>
      </c>
      <c r="DO10">
        <f>DN10</f>
        <v>0</v>
      </c>
      <c r="DP10">
        <f>DN10/DN$13</f>
        <v>0</v>
      </c>
      <c r="DQ10">
        <f>DO10/DN$13</f>
        <v>0</v>
      </c>
      <c r="DS10">
        <v>0</v>
      </c>
      <c r="DT10">
        <v>11</v>
      </c>
      <c r="DU10">
        <f>DT10</f>
        <v>11</v>
      </c>
      <c r="DV10">
        <f>DT10/DT$13</f>
        <v>1.1000000000000001E-3</v>
      </c>
      <c r="DW10">
        <f>DU10/DT$13</f>
        <v>1.1000000000000001E-3</v>
      </c>
    </row>
    <row r="11" spans="1:127" x14ac:dyDescent="0.25">
      <c r="A11" t="s">
        <v>235</v>
      </c>
      <c r="B11" t="s">
        <v>56</v>
      </c>
      <c r="C11" s="5">
        <v>1</v>
      </c>
      <c r="D11">
        <v>1</v>
      </c>
      <c r="E11" s="6">
        <v>0</v>
      </c>
      <c r="F11">
        <v>0</v>
      </c>
      <c r="G11" s="6">
        <v>0</v>
      </c>
      <c r="H11">
        <v>1</v>
      </c>
      <c r="I11" s="6">
        <v>0</v>
      </c>
      <c r="J11">
        <v>1</v>
      </c>
      <c r="K11" s="3">
        <v>0</v>
      </c>
      <c r="L11">
        <v>0</v>
      </c>
      <c r="M11" s="6">
        <v>0</v>
      </c>
      <c r="N11">
        <v>0</v>
      </c>
      <c r="O11" s="6">
        <v>0</v>
      </c>
      <c r="P11">
        <v>0</v>
      </c>
      <c r="Q11" s="3">
        <v>0</v>
      </c>
      <c r="R11">
        <v>0</v>
      </c>
      <c r="S11" s="6">
        <v>0</v>
      </c>
      <c r="T11">
        <v>1</v>
      </c>
      <c r="U11" s="6">
        <v>1</v>
      </c>
      <c r="V11">
        <v>0</v>
      </c>
      <c r="W11" s="6">
        <v>0</v>
      </c>
      <c r="X11">
        <v>1</v>
      </c>
      <c r="Y11" s="6">
        <v>0</v>
      </c>
      <c r="Z11">
        <v>0</v>
      </c>
      <c r="AA11" s="6">
        <v>0</v>
      </c>
      <c r="AB11">
        <v>1</v>
      </c>
      <c r="AC11" s="3">
        <v>0</v>
      </c>
      <c r="AD11">
        <v>0</v>
      </c>
      <c r="AE11" s="6">
        <v>1</v>
      </c>
      <c r="AF11">
        <v>1</v>
      </c>
      <c r="AG11" s="3">
        <v>1</v>
      </c>
      <c r="AH11">
        <v>0</v>
      </c>
      <c r="AI11" s="6">
        <v>0</v>
      </c>
      <c r="AJ11">
        <v>0</v>
      </c>
      <c r="AK11" s="6">
        <v>0</v>
      </c>
      <c r="AL11">
        <v>0</v>
      </c>
      <c r="AM11" s="6">
        <v>0</v>
      </c>
      <c r="AN11">
        <v>0</v>
      </c>
      <c r="AO11" s="3">
        <v>0</v>
      </c>
      <c r="AP11">
        <v>1</v>
      </c>
      <c r="AQ11" s="6">
        <v>0</v>
      </c>
      <c r="AR11">
        <v>0</v>
      </c>
      <c r="AS11">
        <v>0</v>
      </c>
      <c r="AT11">
        <v>1</v>
      </c>
      <c r="AU11" s="3">
        <v>0</v>
      </c>
      <c r="AV11">
        <v>1</v>
      </c>
      <c r="AW11" s="6">
        <v>1</v>
      </c>
      <c r="AX11">
        <v>1</v>
      </c>
      <c r="AY11" s="6">
        <v>0</v>
      </c>
      <c r="AZ11">
        <v>0</v>
      </c>
      <c r="BA11" s="6">
        <v>0</v>
      </c>
      <c r="BB11">
        <v>0</v>
      </c>
      <c r="BC11" s="6">
        <v>0</v>
      </c>
      <c r="BD11">
        <v>0</v>
      </c>
      <c r="BE11" s="6">
        <v>0</v>
      </c>
      <c r="BF11">
        <v>0</v>
      </c>
      <c r="BG11" s="3">
        <v>0</v>
      </c>
      <c r="BH11" s="32">
        <v>3</v>
      </c>
      <c r="BI11" s="32">
        <v>3</v>
      </c>
      <c r="BJ11" s="32">
        <v>1</v>
      </c>
      <c r="BK11" s="32">
        <v>2</v>
      </c>
      <c r="BL11" s="85">
        <v>1</v>
      </c>
      <c r="BM11">
        <v>88</v>
      </c>
      <c r="BN11" s="3">
        <v>1268</v>
      </c>
      <c r="BR11" s="11">
        <f t="shared" si="0"/>
        <v>0.75</v>
      </c>
      <c r="BS11" s="12">
        <f t="shared" si="0"/>
        <v>0</v>
      </c>
      <c r="BT11" s="11">
        <f t="shared" si="1"/>
        <v>0</v>
      </c>
      <c r="BU11" s="12">
        <f t="shared" si="1"/>
        <v>0</v>
      </c>
      <c r="BV11" s="11">
        <f t="shared" si="2"/>
        <v>0.5</v>
      </c>
      <c r="BW11" s="12">
        <f t="shared" si="2"/>
        <v>0.16666666666666666</v>
      </c>
      <c r="BX11" s="11">
        <f t="shared" si="3"/>
        <v>0.33333333333333331</v>
      </c>
      <c r="BY11" s="39">
        <f t="shared" si="3"/>
        <v>0.1111111111111111</v>
      </c>
      <c r="BZ11" s="11">
        <f t="shared" si="4"/>
        <v>0</v>
      </c>
      <c r="CA11" s="12">
        <f t="shared" si="4"/>
        <v>0</v>
      </c>
      <c r="CB11" s="11">
        <f t="shared" si="5"/>
        <v>0.66666666666666663</v>
      </c>
      <c r="CC11" s="12">
        <f t="shared" si="5"/>
        <v>0</v>
      </c>
      <c r="CD11" s="11">
        <f t="shared" si="6"/>
        <v>0.33333333333333331</v>
      </c>
      <c r="CE11" s="12">
        <f t="shared" si="6"/>
        <v>0.16666666666666666</v>
      </c>
      <c r="CF11" s="11">
        <f t="shared" si="7"/>
        <v>0.44444444444444442</v>
      </c>
      <c r="CG11" s="39">
        <f t="shared" si="7"/>
        <v>0.1111111111111111</v>
      </c>
      <c r="CJ11" s="11">
        <f t="shared" si="8"/>
        <v>3</v>
      </c>
      <c r="CK11" s="11">
        <f t="shared" si="8"/>
        <v>0</v>
      </c>
      <c r="CL11" s="11">
        <f t="shared" si="9"/>
        <v>0</v>
      </c>
      <c r="CM11" s="11">
        <f t="shared" si="9"/>
        <v>0</v>
      </c>
      <c r="CN11" s="11">
        <f t="shared" si="10"/>
        <v>3</v>
      </c>
      <c r="CO11" s="11">
        <f t="shared" si="10"/>
        <v>1</v>
      </c>
      <c r="CP11" s="11">
        <f t="shared" si="11"/>
        <v>3</v>
      </c>
      <c r="CQ11" s="39">
        <f t="shared" si="11"/>
        <v>1</v>
      </c>
      <c r="CR11" s="11">
        <f t="shared" si="12"/>
        <v>0</v>
      </c>
      <c r="CS11" s="12">
        <f t="shared" si="12"/>
        <v>0</v>
      </c>
      <c r="CT11" s="11">
        <f t="shared" si="13"/>
        <v>2</v>
      </c>
      <c r="CU11" s="12">
        <f t="shared" si="13"/>
        <v>0</v>
      </c>
      <c r="CV11" s="11">
        <f t="shared" si="14"/>
        <v>2</v>
      </c>
      <c r="CW11" s="12">
        <f t="shared" si="14"/>
        <v>1</v>
      </c>
      <c r="CX11" s="11">
        <f t="shared" si="15"/>
        <v>4</v>
      </c>
      <c r="CY11" s="39">
        <f t="shared" si="15"/>
        <v>1</v>
      </c>
      <c r="CZ11" s="11"/>
      <c r="DA11">
        <f>DA10+1</f>
        <v>1</v>
      </c>
      <c r="DB11">
        <v>10000</v>
      </c>
      <c r="DC11">
        <f>DC10+DB11</f>
        <v>10000</v>
      </c>
      <c r="DD11">
        <f t="shared" ref="DD11:DD12" si="16">DB11/DB$13</f>
        <v>1</v>
      </c>
      <c r="DE11">
        <f t="shared" ref="DE11:DE12" si="17">DC11/DB$13</f>
        <v>1</v>
      </c>
      <c r="DG11">
        <f>DG10+1</f>
        <v>1</v>
      </c>
      <c r="DH11">
        <v>10000</v>
      </c>
      <c r="DI11">
        <f>DI10+DH11</f>
        <v>10000</v>
      </c>
      <c r="DJ11">
        <f t="shared" ref="DJ11:DJ12" si="18">DH11/DH$13</f>
        <v>1</v>
      </c>
      <c r="DK11">
        <f t="shared" ref="DK11:DK12" si="19">DI11/DH$13</f>
        <v>1</v>
      </c>
      <c r="DM11">
        <f>DM10+1</f>
        <v>1</v>
      </c>
      <c r="DN11">
        <v>10000</v>
      </c>
      <c r="DO11">
        <f>DO10+DN11</f>
        <v>10000</v>
      </c>
      <c r="DP11">
        <f t="shared" ref="DP11:DP12" si="20">DN11/DN$13</f>
        <v>1</v>
      </c>
      <c r="DQ11">
        <f t="shared" ref="DQ11:DQ12" si="21">DO11/DN$13</f>
        <v>1</v>
      </c>
      <c r="DS11">
        <f>DS10+1</f>
        <v>1</v>
      </c>
      <c r="DT11">
        <v>9989</v>
      </c>
      <c r="DU11">
        <f>DU10+DT11</f>
        <v>10000</v>
      </c>
      <c r="DV11">
        <f t="shared" ref="DV11:DV12" si="22">DT11/DT$13</f>
        <v>0.99890000000000001</v>
      </c>
      <c r="DW11">
        <f t="shared" ref="DW11:DW12" si="23">DU11/DT$13</f>
        <v>1</v>
      </c>
    </row>
    <row r="12" spans="1:127" x14ac:dyDescent="0.25">
      <c r="A12" t="s">
        <v>233</v>
      </c>
      <c r="B12" t="s">
        <v>56</v>
      </c>
      <c r="C12" s="5">
        <v>1</v>
      </c>
      <c r="D12">
        <v>1</v>
      </c>
      <c r="E12" s="6">
        <v>0</v>
      </c>
      <c r="F12">
        <v>0</v>
      </c>
      <c r="G12" s="6">
        <v>0</v>
      </c>
      <c r="H12">
        <v>0</v>
      </c>
      <c r="I12" s="6">
        <v>0</v>
      </c>
      <c r="J12">
        <v>1</v>
      </c>
      <c r="K12" s="3">
        <v>0</v>
      </c>
      <c r="L12">
        <v>0</v>
      </c>
      <c r="M12" s="6">
        <v>0</v>
      </c>
      <c r="N12">
        <v>0</v>
      </c>
      <c r="O12" s="6">
        <v>0</v>
      </c>
      <c r="P12">
        <v>0</v>
      </c>
      <c r="Q12" s="3">
        <v>0</v>
      </c>
      <c r="R12">
        <v>0</v>
      </c>
      <c r="S12" s="6">
        <v>0</v>
      </c>
      <c r="T12">
        <v>1</v>
      </c>
      <c r="U12" s="6">
        <v>0</v>
      </c>
      <c r="V12">
        <v>0</v>
      </c>
      <c r="W12" s="6">
        <v>0</v>
      </c>
      <c r="X12">
        <v>0</v>
      </c>
      <c r="Y12" s="6">
        <v>0</v>
      </c>
      <c r="Z12">
        <v>0</v>
      </c>
      <c r="AA12" s="6">
        <v>0</v>
      </c>
      <c r="AB12">
        <v>0</v>
      </c>
      <c r="AC12" s="3">
        <v>0</v>
      </c>
      <c r="AD12">
        <v>1</v>
      </c>
      <c r="AE12" s="6">
        <v>1</v>
      </c>
      <c r="AF12">
        <v>1</v>
      </c>
      <c r="AG12" s="3">
        <v>1</v>
      </c>
      <c r="AH12">
        <v>0</v>
      </c>
      <c r="AI12" s="6">
        <v>0</v>
      </c>
      <c r="AJ12">
        <v>1</v>
      </c>
      <c r="AK12" s="6">
        <v>0</v>
      </c>
      <c r="AL12">
        <v>0</v>
      </c>
      <c r="AM12" s="6">
        <v>0</v>
      </c>
      <c r="AN12">
        <v>0</v>
      </c>
      <c r="AO12" s="3">
        <v>0</v>
      </c>
      <c r="AP12">
        <v>0</v>
      </c>
      <c r="AQ12" s="6">
        <v>0</v>
      </c>
      <c r="AR12">
        <v>0</v>
      </c>
      <c r="AS12">
        <v>0</v>
      </c>
      <c r="AT12">
        <v>0</v>
      </c>
      <c r="AU12" s="3">
        <v>0</v>
      </c>
      <c r="AV12">
        <v>0</v>
      </c>
      <c r="AW12" s="6">
        <v>0</v>
      </c>
      <c r="AX12">
        <v>0</v>
      </c>
      <c r="AY12" s="6">
        <v>0</v>
      </c>
      <c r="AZ12">
        <v>0</v>
      </c>
      <c r="BA12" s="6">
        <v>0</v>
      </c>
      <c r="BB12">
        <v>0</v>
      </c>
      <c r="BC12" s="6">
        <v>0</v>
      </c>
      <c r="BD12">
        <v>0</v>
      </c>
      <c r="BE12" s="6">
        <v>0</v>
      </c>
      <c r="BF12">
        <v>0</v>
      </c>
      <c r="BG12" s="3">
        <v>0</v>
      </c>
      <c r="BH12" s="32">
        <v>2</v>
      </c>
      <c r="BI12" s="32">
        <v>2</v>
      </c>
      <c r="BJ12" s="32">
        <v>1</v>
      </c>
      <c r="BK12" s="32">
        <v>3</v>
      </c>
      <c r="BL12" s="85">
        <v>3</v>
      </c>
      <c r="BM12">
        <v>119</v>
      </c>
      <c r="BN12" s="3">
        <v>1004</v>
      </c>
      <c r="BR12" s="11">
        <f t="shared" si="0"/>
        <v>0.5</v>
      </c>
      <c r="BS12" s="12">
        <f t="shared" si="0"/>
        <v>0</v>
      </c>
      <c r="BT12" s="11">
        <f t="shared" si="1"/>
        <v>0</v>
      </c>
      <c r="BU12" s="12">
        <f t="shared" si="1"/>
        <v>0</v>
      </c>
      <c r="BV12" s="11">
        <f t="shared" si="2"/>
        <v>0.16666666666666666</v>
      </c>
      <c r="BW12" s="12">
        <f t="shared" si="2"/>
        <v>0</v>
      </c>
      <c r="BX12" s="11">
        <f t="shared" si="3"/>
        <v>0.1111111111111111</v>
      </c>
      <c r="BY12" s="39">
        <f t="shared" si="3"/>
        <v>0</v>
      </c>
      <c r="BZ12" s="11">
        <f t="shared" si="4"/>
        <v>0.25</v>
      </c>
      <c r="CA12" s="12">
        <f t="shared" si="4"/>
        <v>0</v>
      </c>
      <c r="CB12" s="11">
        <f t="shared" si="5"/>
        <v>0</v>
      </c>
      <c r="CC12" s="12">
        <f t="shared" si="5"/>
        <v>0</v>
      </c>
      <c r="CD12" s="11">
        <f t="shared" si="6"/>
        <v>0</v>
      </c>
      <c r="CE12" s="12">
        <f t="shared" si="6"/>
        <v>0</v>
      </c>
      <c r="CF12" s="11">
        <f t="shared" si="7"/>
        <v>0</v>
      </c>
      <c r="CG12" s="39">
        <f t="shared" si="7"/>
        <v>0</v>
      </c>
      <c r="CJ12" s="11">
        <f t="shared" si="8"/>
        <v>2</v>
      </c>
      <c r="CK12" s="11">
        <f t="shared" si="8"/>
        <v>0</v>
      </c>
      <c r="CL12" s="11">
        <f t="shared" si="9"/>
        <v>0</v>
      </c>
      <c r="CM12" s="11">
        <f t="shared" si="9"/>
        <v>0</v>
      </c>
      <c r="CN12" s="11">
        <f t="shared" si="10"/>
        <v>1</v>
      </c>
      <c r="CO12" s="11">
        <f t="shared" si="10"/>
        <v>0</v>
      </c>
      <c r="CP12" s="11">
        <f t="shared" si="11"/>
        <v>1</v>
      </c>
      <c r="CQ12" s="39">
        <f t="shared" si="11"/>
        <v>0</v>
      </c>
      <c r="CR12" s="11">
        <f t="shared" si="12"/>
        <v>1</v>
      </c>
      <c r="CS12" s="12">
        <f t="shared" si="12"/>
        <v>0</v>
      </c>
      <c r="CT12" s="11">
        <f t="shared" si="13"/>
        <v>0</v>
      </c>
      <c r="CU12" s="12">
        <f t="shared" si="13"/>
        <v>0</v>
      </c>
      <c r="CV12" s="11">
        <f t="shared" si="14"/>
        <v>0</v>
      </c>
      <c r="CW12" s="12">
        <f t="shared" si="14"/>
        <v>0</v>
      </c>
      <c r="CX12" s="11">
        <f t="shared" si="15"/>
        <v>0</v>
      </c>
      <c r="CY12" s="39">
        <f t="shared" si="15"/>
        <v>0</v>
      </c>
      <c r="CZ12" s="11"/>
      <c r="DA12" s="133" t="s">
        <v>278</v>
      </c>
      <c r="DB12" s="133">
        <v>0</v>
      </c>
      <c r="DC12" s="133">
        <f>DC11+DB12</f>
        <v>10000</v>
      </c>
      <c r="DD12" s="133">
        <f t="shared" si="16"/>
        <v>0</v>
      </c>
      <c r="DE12" s="133">
        <f t="shared" si="17"/>
        <v>1</v>
      </c>
      <c r="DG12" s="133" t="s">
        <v>278</v>
      </c>
      <c r="DH12" s="133">
        <v>0</v>
      </c>
      <c r="DI12" s="133">
        <f>DI11+DH12</f>
        <v>10000</v>
      </c>
      <c r="DJ12" s="133">
        <f t="shared" si="18"/>
        <v>0</v>
      </c>
      <c r="DK12" s="133">
        <f t="shared" si="19"/>
        <v>1</v>
      </c>
      <c r="DM12" s="133" t="s">
        <v>278</v>
      </c>
      <c r="DN12" s="133">
        <v>0</v>
      </c>
      <c r="DO12" s="133">
        <f>DO11+DN12</f>
        <v>10000</v>
      </c>
      <c r="DP12" s="133">
        <f t="shared" si="20"/>
        <v>0</v>
      </c>
      <c r="DQ12" s="133">
        <f t="shared" si="21"/>
        <v>1</v>
      </c>
      <c r="DS12" s="133" t="s">
        <v>278</v>
      </c>
      <c r="DT12" s="133">
        <v>0</v>
      </c>
      <c r="DU12" s="133">
        <f>DU11+DT12</f>
        <v>10000</v>
      </c>
      <c r="DV12" s="133">
        <f t="shared" si="22"/>
        <v>0</v>
      </c>
      <c r="DW12" s="133">
        <f t="shared" si="23"/>
        <v>1</v>
      </c>
    </row>
    <row r="13" spans="1:127" x14ac:dyDescent="0.25">
      <c r="A13" t="s">
        <v>178</v>
      </c>
      <c r="B13" t="s">
        <v>56</v>
      </c>
      <c r="C13" s="5">
        <v>1</v>
      </c>
      <c r="D13">
        <v>1</v>
      </c>
      <c r="E13" s="6">
        <v>1</v>
      </c>
      <c r="F13">
        <v>0</v>
      </c>
      <c r="G13" s="6">
        <v>0</v>
      </c>
      <c r="H13">
        <v>0</v>
      </c>
      <c r="I13" s="6">
        <v>0</v>
      </c>
      <c r="J13">
        <v>1</v>
      </c>
      <c r="K13" s="3">
        <v>1</v>
      </c>
      <c r="L13">
        <v>0</v>
      </c>
      <c r="M13" s="6">
        <v>0</v>
      </c>
      <c r="N13">
        <v>0</v>
      </c>
      <c r="O13" s="6">
        <v>0</v>
      </c>
      <c r="P13">
        <v>0</v>
      </c>
      <c r="Q13" s="3">
        <v>0</v>
      </c>
      <c r="R13">
        <v>0</v>
      </c>
      <c r="S13" s="6">
        <v>0</v>
      </c>
      <c r="T13">
        <v>1</v>
      </c>
      <c r="U13" s="6">
        <v>1</v>
      </c>
      <c r="V13">
        <v>0</v>
      </c>
      <c r="W13" s="6">
        <v>0</v>
      </c>
      <c r="X13">
        <v>1</v>
      </c>
      <c r="Y13" s="6">
        <v>1</v>
      </c>
      <c r="Z13">
        <v>0</v>
      </c>
      <c r="AA13" s="6">
        <v>0</v>
      </c>
      <c r="AB13">
        <v>1</v>
      </c>
      <c r="AC13" s="3">
        <v>1</v>
      </c>
      <c r="AD13">
        <v>1</v>
      </c>
      <c r="AE13" s="6">
        <v>1</v>
      </c>
      <c r="AF13">
        <v>1</v>
      </c>
      <c r="AG13" s="3">
        <v>0</v>
      </c>
      <c r="AH13">
        <v>0</v>
      </c>
      <c r="AI13" s="6">
        <v>0</v>
      </c>
      <c r="AJ13">
        <v>1</v>
      </c>
      <c r="AK13" s="6">
        <v>0</v>
      </c>
      <c r="AL13">
        <v>0</v>
      </c>
      <c r="AM13" s="6">
        <v>0</v>
      </c>
      <c r="AN13">
        <v>0</v>
      </c>
      <c r="AO13" s="3">
        <v>0</v>
      </c>
      <c r="AP13">
        <v>0</v>
      </c>
      <c r="AQ13" s="6">
        <v>0</v>
      </c>
      <c r="AR13">
        <v>0</v>
      </c>
      <c r="AS13">
        <v>0</v>
      </c>
      <c r="AT13">
        <v>0</v>
      </c>
      <c r="AU13" s="3">
        <v>0</v>
      </c>
      <c r="AV13">
        <v>0</v>
      </c>
      <c r="AW13" s="6">
        <v>0</v>
      </c>
      <c r="AX13">
        <v>0</v>
      </c>
      <c r="AY13" s="6">
        <v>0</v>
      </c>
      <c r="AZ13">
        <v>0</v>
      </c>
      <c r="BA13" s="6">
        <v>0</v>
      </c>
      <c r="BB13">
        <v>0</v>
      </c>
      <c r="BC13" s="6">
        <v>0</v>
      </c>
      <c r="BD13">
        <v>0</v>
      </c>
      <c r="BE13" s="6">
        <v>0</v>
      </c>
      <c r="BF13">
        <v>1</v>
      </c>
      <c r="BG13" s="3">
        <v>1</v>
      </c>
      <c r="BH13" s="32">
        <v>2</v>
      </c>
      <c r="BI13" s="32">
        <v>3</v>
      </c>
      <c r="BJ13" s="32">
        <v>1</v>
      </c>
      <c r="BK13" s="32">
        <v>4</v>
      </c>
      <c r="BL13" s="85">
        <v>2</v>
      </c>
      <c r="BM13">
        <v>140</v>
      </c>
      <c r="BN13" s="3">
        <v>616</v>
      </c>
      <c r="BR13" s="11">
        <f t="shared" si="0"/>
        <v>0.5</v>
      </c>
      <c r="BS13" s="12">
        <f t="shared" si="0"/>
        <v>0.5</v>
      </c>
      <c r="BT13" s="11">
        <f t="shared" si="1"/>
        <v>0</v>
      </c>
      <c r="BU13" s="12">
        <f t="shared" si="1"/>
        <v>0</v>
      </c>
      <c r="BV13" s="11">
        <f t="shared" si="2"/>
        <v>0.5</v>
      </c>
      <c r="BW13" s="12">
        <f t="shared" si="2"/>
        <v>0.5</v>
      </c>
      <c r="BX13" s="11">
        <f t="shared" si="3"/>
        <v>0.33333333333333331</v>
      </c>
      <c r="BY13" s="39">
        <f t="shared" si="3"/>
        <v>0.33333333333333331</v>
      </c>
      <c r="BZ13" s="11">
        <f t="shared" si="4"/>
        <v>0.25</v>
      </c>
      <c r="CA13" s="12">
        <f t="shared" si="4"/>
        <v>0</v>
      </c>
      <c r="CB13" s="11">
        <f t="shared" si="5"/>
        <v>0</v>
      </c>
      <c r="CC13" s="12">
        <f t="shared" si="5"/>
        <v>0</v>
      </c>
      <c r="CD13" s="11">
        <f t="shared" si="6"/>
        <v>0.16666666666666666</v>
      </c>
      <c r="CE13" s="12">
        <f t="shared" si="6"/>
        <v>0.16666666666666666</v>
      </c>
      <c r="CF13" s="11">
        <f t="shared" si="7"/>
        <v>0.1111111111111111</v>
      </c>
      <c r="CG13" s="39">
        <f t="shared" si="7"/>
        <v>0.1111111111111111</v>
      </c>
      <c r="CJ13" s="11">
        <f t="shared" si="8"/>
        <v>2</v>
      </c>
      <c r="CK13" s="11">
        <f t="shared" si="8"/>
        <v>2</v>
      </c>
      <c r="CL13" s="11">
        <f t="shared" si="9"/>
        <v>0</v>
      </c>
      <c r="CM13" s="11">
        <f t="shared" si="9"/>
        <v>0</v>
      </c>
      <c r="CN13" s="11">
        <f t="shared" si="10"/>
        <v>3</v>
      </c>
      <c r="CO13" s="11">
        <f t="shared" si="10"/>
        <v>3</v>
      </c>
      <c r="CP13" s="11">
        <f t="shared" si="11"/>
        <v>3</v>
      </c>
      <c r="CQ13" s="39">
        <f t="shared" si="11"/>
        <v>3</v>
      </c>
      <c r="CR13" s="11">
        <f t="shared" si="12"/>
        <v>1</v>
      </c>
      <c r="CS13" s="12">
        <f t="shared" si="12"/>
        <v>0</v>
      </c>
      <c r="CT13" s="11">
        <f t="shared" si="13"/>
        <v>0</v>
      </c>
      <c r="CU13" s="12">
        <f t="shared" si="13"/>
        <v>0</v>
      </c>
      <c r="CV13" s="11">
        <f t="shared" si="14"/>
        <v>1</v>
      </c>
      <c r="CW13" s="12">
        <f t="shared" si="14"/>
        <v>1</v>
      </c>
      <c r="CX13" s="11">
        <f t="shared" si="15"/>
        <v>1</v>
      </c>
      <c r="CY13" s="39">
        <f t="shared" si="15"/>
        <v>1</v>
      </c>
      <c r="CZ13" s="11"/>
      <c r="DB13">
        <f>SUM(DB10:DB12)</f>
        <v>10000</v>
      </c>
      <c r="DH13">
        <f>SUM(DH10:DH12)</f>
        <v>10000</v>
      </c>
      <c r="DN13">
        <f>SUM(DN10:DN12)</f>
        <v>10000</v>
      </c>
      <c r="DT13">
        <f>SUM(DT10:DT12)</f>
        <v>10000</v>
      </c>
    </row>
    <row r="14" spans="1:127" x14ac:dyDescent="0.25">
      <c r="A14" t="s">
        <v>264</v>
      </c>
      <c r="B14" t="s">
        <v>56</v>
      </c>
      <c r="C14" s="5">
        <v>1</v>
      </c>
      <c r="D14">
        <v>0</v>
      </c>
      <c r="E14" s="6">
        <v>0</v>
      </c>
      <c r="F14">
        <v>0</v>
      </c>
      <c r="G14" s="6">
        <v>0</v>
      </c>
      <c r="H14">
        <v>0</v>
      </c>
      <c r="I14" s="6">
        <v>0</v>
      </c>
      <c r="J14">
        <v>0</v>
      </c>
      <c r="K14" s="3">
        <v>0</v>
      </c>
      <c r="L14">
        <v>0</v>
      </c>
      <c r="M14" s="6">
        <v>0</v>
      </c>
      <c r="N14">
        <v>0</v>
      </c>
      <c r="O14" s="6">
        <v>0</v>
      </c>
      <c r="P14">
        <v>0</v>
      </c>
      <c r="Q14" s="3">
        <v>0</v>
      </c>
      <c r="R14">
        <v>0</v>
      </c>
      <c r="S14" s="6">
        <v>0</v>
      </c>
      <c r="T14">
        <v>0</v>
      </c>
      <c r="U14" s="6">
        <v>0</v>
      </c>
      <c r="V14">
        <v>0</v>
      </c>
      <c r="W14" s="6">
        <v>0</v>
      </c>
      <c r="X14">
        <v>0</v>
      </c>
      <c r="Y14" s="6">
        <v>0</v>
      </c>
      <c r="Z14">
        <v>1</v>
      </c>
      <c r="AA14" s="6">
        <v>0</v>
      </c>
      <c r="AB14">
        <v>0</v>
      </c>
      <c r="AC14" s="3">
        <v>0</v>
      </c>
      <c r="AD14">
        <v>1</v>
      </c>
      <c r="AE14" s="6">
        <v>0</v>
      </c>
      <c r="AF14">
        <v>0</v>
      </c>
      <c r="AG14" s="3">
        <v>0</v>
      </c>
      <c r="AH14">
        <v>0</v>
      </c>
      <c r="AI14" s="6">
        <v>0</v>
      </c>
      <c r="AJ14">
        <v>1</v>
      </c>
      <c r="AK14" s="6">
        <v>0</v>
      </c>
      <c r="AL14">
        <v>0</v>
      </c>
      <c r="AM14" s="6">
        <v>0</v>
      </c>
      <c r="AN14">
        <v>0</v>
      </c>
      <c r="AO14" s="3">
        <v>0</v>
      </c>
      <c r="AP14">
        <v>0</v>
      </c>
      <c r="AQ14" s="6">
        <v>0</v>
      </c>
      <c r="AR14">
        <v>0</v>
      </c>
      <c r="AS14">
        <v>0</v>
      </c>
      <c r="AT14">
        <v>0</v>
      </c>
      <c r="AU14" s="3">
        <v>0</v>
      </c>
      <c r="AV14">
        <v>0</v>
      </c>
      <c r="AW14" s="6">
        <v>0</v>
      </c>
      <c r="AX14">
        <v>0</v>
      </c>
      <c r="AY14" s="6">
        <v>0</v>
      </c>
      <c r="AZ14">
        <v>0</v>
      </c>
      <c r="BA14" s="6">
        <v>0</v>
      </c>
      <c r="BB14">
        <v>0</v>
      </c>
      <c r="BC14" s="6">
        <v>0</v>
      </c>
      <c r="BD14">
        <v>0</v>
      </c>
      <c r="BE14" s="6">
        <v>0</v>
      </c>
      <c r="BF14">
        <v>0</v>
      </c>
      <c r="BG14" s="3">
        <v>0</v>
      </c>
      <c r="BH14" s="32">
        <v>2</v>
      </c>
      <c r="BI14" s="32">
        <v>2</v>
      </c>
      <c r="BJ14" s="32">
        <v>2</v>
      </c>
      <c r="BK14" s="32">
        <v>4</v>
      </c>
      <c r="BL14" s="85">
        <v>1</v>
      </c>
      <c r="BM14">
        <v>161</v>
      </c>
      <c r="BN14" s="3">
        <v>412</v>
      </c>
      <c r="BR14" s="11">
        <f t="shared" si="0"/>
        <v>0</v>
      </c>
      <c r="BS14" s="12">
        <f t="shared" si="0"/>
        <v>0</v>
      </c>
      <c r="BT14" s="11">
        <f t="shared" si="1"/>
        <v>0</v>
      </c>
      <c r="BU14" s="12">
        <f t="shared" si="1"/>
        <v>0</v>
      </c>
      <c r="BV14" s="11">
        <f t="shared" si="2"/>
        <v>0.16666666666666666</v>
      </c>
      <c r="BW14" s="12">
        <f t="shared" si="2"/>
        <v>0</v>
      </c>
      <c r="BX14" s="11">
        <f t="shared" si="3"/>
        <v>0.1111111111111111</v>
      </c>
      <c r="BY14" s="39">
        <f t="shared" si="3"/>
        <v>0</v>
      </c>
      <c r="BZ14" s="11">
        <f t="shared" si="4"/>
        <v>0.25</v>
      </c>
      <c r="CA14" s="12">
        <f t="shared" si="4"/>
        <v>0</v>
      </c>
      <c r="CB14" s="11">
        <f t="shared" si="5"/>
        <v>0</v>
      </c>
      <c r="CC14" s="12">
        <f t="shared" si="5"/>
        <v>0</v>
      </c>
      <c r="CD14" s="11">
        <f t="shared" si="6"/>
        <v>0</v>
      </c>
      <c r="CE14" s="12">
        <f t="shared" si="6"/>
        <v>0</v>
      </c>
      <c r="CF14" s="11">
        <f t="shared" si="7"/>
        <v>0</v>
      </c>
      <c r="CG14" s="39">
        <f t="shared" si="7"/>
        <v>0</v>
      </c>
      <c r="CJ14" s="11">
        <f t="shared" si="8"/>
        <v>0</v>
      </c>
      <c r="CK14" s="11">
        <f t="shared" si="8"/>
        <v>0</v>
      </c>
      <c r="CL14" s="11">
        <f t="shared" si="9"/>
        <v>0</v>
      </c>
      <c r="CM14" s="11">
        <f t="shared" si="9"/>
        <v>0</v>
      </c>
      <c r="CN14" s="11">
        <f t="shared" si="10"/>
        <v>1</v>
      </c>
      <c r="CO14" s="11">
        <f t="shared" si="10"/>
        <v>0</v>
      </c>
      <c r="CP14" s="11">
        <f t="shared" si="11"/>
        <v>1</v>
      </c>
      <c r="CQ14" s="39">
        <f t="shared" si="11"/>
        <v>0</v>
      </c>
      <c r="CR14" s="11">
        <f t="shared" si="12"/>
        <v>1</v>
      </c>
      <c r="CS14" s="12">
        <f t="shared" si="12"/>
        <v>0</v>
      </c>
      <c r="CT14" s="11">
        <f t="shared" si="13"/>
        <v>0</v>
      </c>
      <c r="CU14" s="12">
        <f t="shared" si="13"/>
        <v>0</v>
      </c>
      <c r="CV14" s="11">
        <f t="shared" si="14"/>
        <v>0</v>
      </c>
      <c r="CW14" s="12">
        <f t="shared" si="14"/>
        <v>0</v>
      </c>
      <c r="CX14" s="11">
        <f t="shared" si="15"/>
        <v>0</v>
      </c>
      <c r="CY14" s="39">
        <f t="shared" si="15"/>
        <v>0</v>
      </c>
      <c r="CZ14" s="11"/>
    </row>
    <row r="15" spans="1:127" x14ac:dyDescent="0.25">
      <c r="A15" t="s">
        <v>180</v>
      </c>
      <c r="B15" t="s">
        <v>56</v>
      </c>
      <c r="C15" s="5">
        <v>1</v>
      </c>
      <c r="D15">
        <v>1</v>
      </c>
      <c r="E15" s="6">
        <v>1</v>
      </c>
      <c r="F15">
        <v>0</v>
      </c>
      <c r="G15" s="6">
        <v>0</v>
      </c>
      <c r="H15">
        <v>0</v>
      </c>
      <c r="I15" s="6">
        <v>1</v>
      </c>
      <c r="J15">
        <v>0</v>
      </c>
      <c r="K15" s="3">
        <v>0</v>
      </c>
      <c r="L15">
        <v>0</v>
      </c>
      <c r="M15" s="6">
        <v>0</v>
      </c>
      <c r="N15">
        <v>1</v>
      </c>
      <c r="O15" s="6">
        <v>0</v>
      </c>
      <c r="P15">
        <v>1</v>
      </c>
      <c r="Q15" s="3">
        <v>0</v>
      </c>
      <c r="R15">
        <v>0</v>
      </c>
      <c r="S15" s="6">
        <v>0</v>
      </c>
      <c r="T15">
        <v>1</v>
      </c>
      <c r="U15" s="6">
        <v>1</v>
      </c>
      <c r="V15">
        <v>0</v>
      </c>
      <c r="W15" s="6">
        <v>0</v>
      </c>
      <c r="X15">
        <v>1</v>
      </c>
      <c r="Y15" s="6">
        <v>1</v>
      </c>
      <c r="Z15">
        <v>1</v>
      </c>
      <c r="AA15" s="6">
        <v>0</v>
      </c>
      <c r="AB15">
        <v>1</v>
      </c>
      <c r="AC15" s="3">
        <v>0</v>
      </c>
      <c r="AD15">
        <v>0</v>
      </c>
      <c r="AE15" s="6">
        <v>1</v>
      </c>
      <c r="AF15">
        <v>1</v>
      </c>
      <c r="AG15" s="3">
        <v>1</v>
      </c>
      <c r="AH15">
        <v>0</v>
      </c>
      <c r="AI15" s="6">
        <v>0</v>
      </c>
      <c r="AJ15">
        <v>0</v>
      </c>
      <c r="AK15" s="6">
        <v>0</v>
      </c>
      <c r="AL15">
        <v>0</v>
      </c>
      <c r="AM15" s="6">
        <v>0</v>
      </c>
      <c r="AN15">
        <v>0</v>
      </c>
      <c r="AO15" s="3">
        <v>0</v>
      </c>
      <c r="AP15">
        <v>0</v>
      </c>
      <c r="AQ15" s="6">
        <v>0</v>
      </c>
      <c r="AR15">
        <v>0</v>
      </c>
      <c r="AS15">
        <v>0</v>
      </c>
      <c r="AT15">
        <v>0</v>
      </c>
      <c r="AU15" s="3">
        <v>0</v>
      </c>
      <c r="AV15">
        <v>0</v>
      </c>
      <c r="AW15" s="6">
        <v>0</v>
      </c>
      <c r="AX15">
        <v>1</v>
      </c>
      <c r="AY15" s="6">
        <v>0</v>
      </c>
      <c r="AZ15">
        <v>0</v>
      </c>
      <c r="BA15" s="6">
        <v>0</v>
      </c>
      <c r="BB15">
        <v>0</v>
      </c>
      <c r="BC15" s="6">
        <v>0</v>
      </c>
      <c r="BD15">
        <v>0</v>
      </c>
      <c r="BE15" s="6">
        <v>0</v>
      </c>
      <c r="BF15">
        <v>1</v>
      </c>
      <c r="BG15" s="3">
        <v>0</v>
      </c>
      <c r="BH15" s="32">
        <v>3</v>
      </c>
      <c r="BI15" s="32">
        <v>2</v>
      </c>
      <c r="BJ15" s="32">
        <v>3</v>
      </c>
      <c r="BK15" s="32">
        <v>1</v>
      </c>
      <c r="BL15" s="85">
        <v>3</v>
      </c>
      <c r="BM15">
        <v>82</v>
      </c>
      <c r="BN15" s="3">
        <v>538</v>
      </c>
      <c r="BR15" s="11">
        <f t="shared" si="0"/>
        <v>0.25</v>
      </c>
      <c r="BS15" s="12">
        <f t="shared" si="0"/>
        <v>0.5</v>
      </c>
      <c r="BT15" s="11">
        <f t="shared" si="1"/>
        <v>0.66666666666666663</v>
      </c>
      <c r="BU15" s="12">
        <f t="shared" si="1"/>
        <v>0</v>
      </c>
      <c r="BV15" s="11">
        <f t="shared" si="2"/>
        <v>0.66666666666666663</v>
      </c>
      <c r="BW15" s="12">
        <f t="shared" si="2"/>
        <v>0.33333333333333331</v>
      </c>
      <c r="BX15" s="11">
        <f t="shared" si="3"/>
        <v>0.66666666666666663</v>
      </c>
      <c r="BY15" s="39">
        <f t="shared" si="3"/>
        <v>0.22222222222222221</v>
      </c>
      <c r="BZ15" s="11">
        <f t="shared" si="4"/>
        <v>0</v>
      </c>
      <c r="CA15" s="12">
        <f t="shared" si="4"/>
        <v>0</v>
      </c>
      <c r="CB15" s="11">
        <f t="shared" si="5"/>
        <v>0</v>
      </c>
      <c r="CC15" s="12">
        <f t="shared" si="5"/>
        <v>0</v>
      </c>
      <c r="CD15" s="11">
        <f t="shared" si="6"/>
        <v>0.33333333333333331</v>
      </c>
      <c r="CE15" s="12">
        <f t="shared" si="6"/>
        <v>0</v>
      </c>
      <c r="CF15" s="11">
        <f t="shared" si="7"/>
        <v>0.22222222222222221</v>
      </c>
      <c r="CG15" s="39">
        <f t="shared" si="7"/>
        <v>0</v>
      </c>
      <c r="CJ15" s="11">
        <f t="shared" si="8"/>
        <v>1</v>
      </c>
      <c r="CK15" s="11">
        <f t="shared" si="8"/>
        <v>2</v>
      </c>
      <c r="CL15" s="11">
        <f t="shared" si="9"/>
        <v>2</v>
      </c>
      <c r="CM15" s="11">
        <f t="shared" si="9"/>
        <v>0</v>
      </c>
      <c r="CN15" s="11">
        <f t="shared" si="10"/>
        <v>4</v>
      </c>
      <c r="CO15" s="11">
        <f t="shared" si="10"/>
        <v>2</v>
      </c>
      <c r="CP15" s="11">
        <f t="shared" si="11"/>
        <v>6</v>
      </c>
      <c r="CQ15" s="39">
        <f t="shared" si="11"/>
        <v>2</v>
      </c>
      <c r="CR15" s="11">
        <f t="shared" si="12"/>
        <v>0</v>
      </c>
      <c r="CS15" s="12">
        <f t="shared" si="12"/>
        <v>0</v>
      </c>
      <c r="CT15" s="11">
        <f t="shared" si="13"/>
        <v>0</v>
      </c>
      <c r="CU15" s="12">
        <f t="shared" si="13"/>
        <v>0</v>
      </c>
      <c r="CV15" s="11">
        <f t="shared" si="14"/>
        <v>2</v>
      </c>
      <c r="CW15" s="12">
        <f t="shared" si="14"/>
        <v>0</v>
      </c>
      <c r="CX15" s="11">
        <f t="shared" si="15"/>
        <v>2</v>
      </c>
      <c r="CY15" s="39">
        <f t="shared" si="15"/>
        <v>0</v>
      </c>
      <c r="CZ15" s="11"/>
      <c r="DA15" t="s">
        <v>400</v>
      </c>
      <c r="DG15" t="s">
        <v>401</v>
      </c>
      <c r="DM15" t="s">
        <v>402</v>
      </c>
      <c r="DS15" t="s">
        <v>403</v>
      </c>
    </row>
    <row r="16" spans="1:127" x14ac:dyDescent="0.25">
      <c r="A16" t="s">
        <v>236</v>
      </c>
      <c r="B16" t="s">
        <v>56</v>
      </c>
      <c r="C16" s="5">
        <v>1</v>
      </c>
      <c r="D16">
        <v>1</v>
      </c>
      <c r="E16" s="6">
        <v>1</v>
      </c>
      <c r="F16">
        <v>0</v>
      </c>
      <c r="G16" s="6">
        <v>1</v>
      </c>
      <c r="H16">
        <v>0</v>
      </c>
      <c r="I16" s="6">
        <v>0</v>
      </c>
      <c r="J16">
        <v>1</v>
      </c>
      <c r="K16" s="3">
        <v>0</v>
      </c>
      <c r="L16">
        <v>0</v>
      </c>
      <c r="M16" s="6">
        <v>0</v>
      </c>
      <c r="N16">
        <v>0</v>
      </c>
      <c r="O16" s="6">
        <v>0</v>
      </c>
      <c r="P16">
        <v>0</v>
      </c>
      <c r="Q16" s="3">
        <v>0</v>
      </c>
      <c r="R16">
        <v>0</v>
      </c>
      <c r="S16" s="6">
        <v>0</v>
      </c>
      <c r="T16">
        <v>1</v>
      </c>
      <c r="U16" s="6">
        <v>1</v>
      </c>
      <c r="V16">
        <v>0</v>
      </c>
      <c r="W16" s="6">
        <v>0</v>
      </c>
      <c r="X16">
        <v>1</v>
      </c>
      <c r="Y16" s="6">
        <v>1</v>
      </c>
      <c r="Z16">
        <v>0</v>
      </c>
      <c r="AA16" s="6">
        <v>0</v>
      </c>
      <c r="AB16">
        <v>1</v>
      </c>
      <c r="AC16" s="3">
        <v>0</v>
      </c>
      <c r="AD16">
        <v>1</v>
      </c>
      <c r="AE16" s="6">
        <v>1</v>
      </c>
      <c r="AF16">
        <v>1</v>
      </c>
      <c r="AG16" s="3">
        <v>1</v>
      </c>
      <c r="AH16">
        <v>0</v>
      </c>
      <c r="AI16" s="6">
        <v>0</v>
      </c>
      <c r="AJ16">
        <v>0</v>
      </c>
      <c r="AK16" s="6">
        <v>0</v>
      </c>
      <c r="AL16">
        <v>0</v>
      </c>
      <c r="AM16" s="6">
        <v>0</v>
      </c>
      <c r="AN16">
        <v>0</v>
      </c>
      <c r="AO16" s="3">
        <v>0</v>
      </c>
      <c r="AP16">
        <v>0</v>
      </c>
      <c r="AQ16" s="6">
        <v>0</v>
      </c>
      <c r="AR16">
        <v>0</v>
      </c>
      <c r="AS16">
        <v>0</v>
      </c>
      <c r="AT16">
        <v>0</v>
      </c>
      <c r="AU16" s="3">
        <v>0</v>
      </c>
      <c r="AV16">
        <v>0</v>
      </c>
      <c r="AW16" s="6">
        <v>0</v>
      </c>
      <c r="AX16">
        <v>1</v>
      </c>
      <c r="AY16" s="6">
        <v>1</v>
      </c>
      <c r="AZ16">
        <v>0</v>
      </c>
      <c r="BA16" s="6">
        <v>0</v>
      </c>
      <c r="BB16">
        <v>1</v>
      </c>
      <c r="BC16" s="6">
        <v>1</v>
      </c>
      <c r="BD16">
        <v>0</v>
      </c>
      <c r="BE16" s="6">
        <v>0</v>
      </c>
      <c r="BF16">
        <v>1</v>
      </c>
      <c r="BG16" s="3">
        <v>1</v>
      </c>
      <c r="BH16" s="32">
        <v>1</v>
      </c>
      <c r="BI16" s="32">
        <v>1</v>
      </c>
      <c r="BJ16" s="32">
        <v>1</v>
      </c>
      <c r="BK16" s="32">
        <v>5</v>
      </c>
      <c r="BL16" s="85">
        <v>3</v>
      </c>
      <c r="BM16">
        <v>170</v>
      </c>
      <c r="BN16" s="3">
        <v>701</v>
      </c>
      <c r="BR16" s="11">
        <f t="shared" si="0"/>
        <v>0.5</v>
      </c>
      <c r="BS16" s="12">
        <f t="shared" si="0"/>
        <v>0.5</v>
      </c>
      <c r="BT16" s="11">
        <f t="shared" si="1"/>
        <v>0</v>
      </c>
      <c r="BU16" s="12">
        <f t="shared" si="1"/>
        <v>0</v>
      </c>
      <c r="BV16" s="11">
        <f t="shared" si="2"/>
        <v>0.5</v>
      </c>
      <c r="BW16" s="12">
        <f t="shared" si="2"/>
        <v>0.33333333333333331</v>
      </c>
      <c r="BX16" s="11">
        <f t="shared" si="3"/>
        <v>0.33333333333333331</v>
      </c>
      <c r="BY16" s="39">
        <f t="shared" si="3"/>
        <v>0.22222222222222221</v>
      </c>
      <c r="BZ16" s="11">
        <f t="shared" si="4"/>
        <v>0</v>
      </c>
      <c r="CA16" s="12">
        <f t="shared" si="4"/>
        <v>0</v>
      </c>
      <c r="CB16" s="11">
        <f t="shared" si="5"/>
        <v>0</v>
      </c>
      <c r="CC16" s="12">
        <f t="shared" si="5"/>
        <v>0</v>
      </c>
      <c r="CD16" s="11">
        <f t="shared" si="6"/>
        <v>0.5</v>
      </c>
      <c r="CE16" s="12">
        <f t="shared" si="6"/>
        <v>0.5</v>
      </c>
      <c r="CF16" s="11">
        <f t="shared" si="7"/>
        <v>0.33333333333333331</v>
      </c>
      <c r="CG16" s="39">
        <f t="shared" si="7"/>
        <v>0.33333333333333331</v>
      </c>
      <c r="CJ16" s="11">
        <f t="shared" si="8"/>
        <v>2</v>
      </c>
      <c r="CK16" s="11">
        <f t="shared" si="8"/>
        <v>2</v>
      </c>
      <c r="CL16" s="11">
        <f t="shared" si="9"/>
        <v>0</v>
      </c>
      <c r="CM16" s="11">
        <f t="shared" si="9"/>
        <v>0</v>
      </c>
      <c r="CN16" s="11">
        <f t="shared" si="10"/>
        <v>3</v>
      </c>
      <c r="CO16" s="11">
        <f t="shared" si="10"/>
        <v>2</v>
      </c>
      <c r="CP16" s="11">
        <f t="shared" si="11"/>
        <v>3</v>
      </c>
      <c r="CQ16" s="39">
        <f t="shared" si="11"/>
        <v>2</v>
      </c>
      <c r="CR16" s="11">
        <f t="shared" si="12"/>
        <v>0</v>
      </c>
      <c r="CS16" s="12">
        <f t="shared" si="12"/>
        <v>0</v>
      </c>
      <c r="CT16" s="11">
        <f t="shared" si="13"/>
        <v>0</v>
      </c>
      <c r="CU16" s="12">
        <f t="shared" si="13"/>
        <v>0</v>
      </c>
      <c r="CV16" s="11">
        <f t="shared" si="14"/>
        <v>3</v>
      </c>
      <c r="CW16" s="12">
        <f t="shared" si="14"/>
        <v>3</v>
      </c>
      <c r="CX16" s="11">
        <f t="shared" si="15"/>
        <v>3</v>
      </c>
      <c r="CY16" s="39">
        <f t="shared" si="15"/>
        <v>3</v>
      </c>
      <c r="CZ16" s="11"/>
    </row>
    <row r="17" spans="1:124" x14ac:dyDescent="0.25">
      <c r="A17" t="s">
        <v>238</v>
      </c>
      <c r="B17" t="s">
        <v>56</v>
      </c>
      <c r="C17" s="5">
        <v>1</v>
      </c>
      <c r="D17">
        <v>1</v>
      </c>
      <c r="E17" s="6">
        <v>0</v>
      </c>
      <c r="F17">
        <v>0</v>
      </c>
      <c r="G17" s="6">
        <v>0</v>
      </c>
      <c r="H17">
        <v>1</v>
      </c>
      <c r="I17" s="6">
        <v>0</v>
      </c>
      <c r="J17">
        <v>0</v>
      </c>
      <c r="K17" s="3">
        <v>0</v>
      </c>
      <c r="L17">
        <v>0</v>
      </c>
      <c r="M17" s="6">
        <v>0</v>
      </c>
      <c r="N17">
        <v>0</v>
      </c>
      <c r="O17" s="6">
        <v>0</v>
      </c>
      <c r="P17">
        <v>0</v>
      </c>
      <c r="Q17" s="3">
        <v>0</v>
      </c>
      <c r="R17">
        <v>0</v>
      </c>
      <c r="S17" s="6">
        <v>0</v>
      </c>
      <c r="T17">
        <v>1</v>
      </c>
      <c r="U17" s="6">
        <v>1</v>
      </c>
      <c r="V17">
        <v>0</v>
      </c>
      <c r="W17" s="6">
        <v>0</v>
      </c>
      <c r="X17">
        <v>1</v>
      </c>
      <c r="Y17" s="6">
        <v>1</v>
      </c>
      <c r="Z17">
        <v>0</v>
      </c>
      <c r="AA17" s="6">
        <v>0</v>
      </c>
      <c r="AB17">
        <v>1</v>
      </c>
      <c r="AC17" s="3">
        <v>1</v>
      </c>
      <c r="AD17">
        <v>0</v>
      </c>
      <c r="AE17" s="6">
        <v>1</v>
      </c>
      <c r="AF17">
        <v>1</v>
      </c>
      <c r="AG17" s="3">
        <v>1</v>
      </c>
      <c r="AH17">
        <v>0</v>
      </c>
      <c r="AI17" s="6">
        <v>0</v>
      </c>
      <c r="AJ17">
        <v>1</v>
      </c>
      <c r="AK17" s="6">
        <v>0</v>
      </c>
      <c r="AL17">
        <v>1</v>
      </c>
      <c r="AM17" s="6">
        <v>0</v>
      </c>
      <c r="AN17">
        <v>0</v>
      </c>
      <c r="AO17" s="3">
        <v>0</v>
      </c>
      <c r="AP17">
        <v>0</v>
      </c>
      <c r="AQ17" s="6">
        <v>0</v>
      </c>
      <c r="AR17">
        <v>0</v>
      </c>
      <c r="AS17">
        <v>0</v>
      </c>
      <c r="AT17">
        <v>0</v>
      </c>
      <c r="AU17" s="3">
        <v>0</v>
      </c>
      <c r="AV17">
        <v>0</v>
      </c>
      <c r="AW17" s="6">
        <v>0</v>
      </c>
      <c r="AX17">
        <v>1</v>
      </c>
      <c r="AY17" s="6">
        <v>0</v>
      </c>
      <c r="AZ17">
        <v>0</v>
      </c>
      <c r="BA17" s="6">
        <v>0</v>
      </c>
      <c r="BB17">
        <v>0</v>
      </c>
      <c r="BC17" s="6">
        <v>0</v>
      </c>
      <c r="BD17">
        <v>0</v>
      </c>
      <c r="BE17" s="6">
        <v>0</v>
      </c>
      <c r="BF17">
        <v>1</v>
      </c>
      <c r="BG17" s="3">
        <v>0</v>
      </c>
      <c r="BH17" s="32">
        <v>3</v>
      </c>
      <c r="BI17" s="32">
        <v>4</v>
      </c>
      <c r="BJ17" s="32">
        <v>1</v>
      </c>
      <c r="BK17" s="32">
        <v>3</v>
      </c>
      <c r="BL17" s="85">
        <v>3</v>
      </c>
      <c r="BM17">
        <v>147</v>
      </c>
      <c r="BN17" s="3">
        <v>1681</v>
      </c>
      <c r="BR17" s="11">
        <f t="shared" si="0"/>
        <v>0.5</v>
      </c>
      <c r="BS17" s="12">
        <f t="shared" si="0"/>
        <v>0</v>
      </c>
      <c r="BT17" s="11">
        <f t="shared" si="1"/>
        <v>0</v>
      </c>
      <c r="BU17" s="12">
        <f t="shared" si="1"/>
        <v>0</v>
      </c>
      <c r="BV17" s="11">
        <f t="shared" si="2"/>
        <v>0.5</v>
      </c>
      <c r="BW17" s="12">
        <f t="shared" si="2"/>
        <v>0.5</v>
      </c>
      <c r="BX17" s="11">
        <f t="shared" si="3"/>
        <v>0.33333333333333331</v>
      </c>
      <c r="BY17" s="39">
        <f t="shared" si="3"/>
        <v>0.33333333333333331</v>
      </c>
      <c r="BZ17" s="11">
        <f t="shared" si="4"/>
        <v>0.5</v>
      </c>
      <c r="CA17" s="12">
        <f t="shared" si="4"/>
        <v>0</v>
      </c>
      <c r="CB17" s="11">
        <f t="shared" si="5"/>
        <v>0</v>
      </c>
      <c r="CC17" s="12">
        <f t="shared" si="5"/>
        <v>0</v>
      </c>
      <c r="CD17" s="11">
        <f t="shared" si="6"/>
        <v>0.33333333333333331</v>
      </c>
      <c r="CE17" s="12">
        <f t="shared" si="6"/>
        <v>0</v>
      </c>
      <c r="CF17" s="11">
        <f t="shared" si="7"/>
        <v>0.22222222222222221</v>
      </c>
      <c r="CG17" s="39">
        <f t="shared" si="7"/>
        <v>0</v>
      </c>
      <c r="CJ17" s="11">
        <f t="shared" si="8"/>
        <v>2</v>
      </c>
      <c r="CK17" s="11">
        <f t="shared" si="8"/>
        <v>0</v>
      </c>
      <c r="CL17" s="11">
        <f t="shared" si="9"/>
        <v>0</v>
      </c>
      <c r="CM17" s="11">
        <f t="shared" si="9"/>
        <v>0</v>
      </c>
      <c r="CN17" s="11">
        <f t="shared" si="10"/>
        <v>3</v>
      </c>
      <c r="CO17" s="11">
        <f t="shared" si="10"/>
        <v>3</v>
      </c>
      <c r="CP17" s="11">
        <f t="shared" si="11"/>
        <v>3</v>
      </c>
      <c r="CQ17" s="39">
        <f t="shared" si="11"/>
        <v>3</v>
      </c>
      <c r="CR17" s="11">
        <f t="shared" si="12"/>
        <v>2</v>
      </c>
      <c r="CS17" s="12">
        <f t="shared" si="12"/>
        <v>0</v>
      </c>
      <c r="CT17" s="11">
        <f t="shared" si="13"/>
        <v>0</v>
      </c>
      <c r="CU17" s="12">
        <f t="shared" si="13"/>
        <v>0</v>
      </c>
      <c r="CV17" s="11">
        <f t="shared" si="14"/>
        <v>2</v>
      </c>
      <c r="CW17" s="12">
        <f t="shared" si="14"/>
        <v>0</v>
      </c>
      <c r="CX17" s="11">
        <f t="shared" si="15"/>
        <v>2</v>
      </c>
      <c r="CY17" s="39">
        <f t="shared" si="15"/>
        <v>0</v>
      </c>
      <c r="CZ17" s="11"/>
      <c r="DA17" t="s">
        <v>377</v>
      </c>
      <c r="DB17" s="129">
        <v>0.05</v>
      </c>
      <c r="DG17" t="s">
        <v>377</v>
      </c>
      <c r="DH17" s="129">
        <v>0.05</v>
      </c>
      <c r="DM17" t="s">
        <v>377</v>
      </c>
      <c r="DN17" s="129">
        <v>0.05</v>
      </c>
      <c r="DS17" t="s">
        <v>377</v>
      </c>
      <c r="DT17" s="129">
        <v>0.05</v>
      </c>
    </row>
    <row r="18" spans="1:124" x14ac:dyDescent="0.25">
      <c r="A18" t="s">
        <v>253</v>
      </c>
      <c r="B18" t="s">
        <v>56</v>
      </c>
      <c r="C18" s="5">
        <v>1</v>
      </c>
      <c r="D18">
        <v>1</v>
      </c>
      <c r="E18" s="6">
        <v>0</v>
      </c>
      <c r="F18">
        <v>0</v>
      </c>
      <c r="G18" s="6">
        <v>0</v>
      </c>
      <c r="H18">
        <v>0</v>
      </c>
      <c r="I18" s="6">
        <v>0</v>
      </c>
      <c r="J18">
        <v>1</v>
      </c>
      <c r="K18" s="3">
        <v>0</v>
      </c>
      <c r="L18">
        <v>0</v>
      </c>
      <c r="M18" s="6">
        <v>0</v>
      </c>
      <c r="N18">
        <v>0</v>
      </c>
      <c r="O18" s="6">
        <v>0</v>
      </c>
      <c r="P18">
        <v>0</v>
      </c>
      <c r="Q18" s="3">
        <v>0</v>
      </c>
      <c r="R18">
        <v>0</v>
      </c>
      <c r="S18" s="6">
        <v>0</v>
      </c>
      <c r="T18">
        <v>1</v>
      </c>
      <c r="U18" s="6">
        <v>1</v>
      </c>
      <c r="V18">
        <v>0</v>
      </c>
      <c r="W18" s="6">
        <v>0</v>
      </c>
      <c r="X18">
        <v>1</v>
      </c>
      <c r="Y18" s="6">
        <v>1</v>
      </c>
      <c r="Z18">
        <v>0</v>
      </c>
      <c r="AA18" s="6">
        <v>0</v>
      </c>
      <c r="AB18">
        <v>0</v>
      </c>
      <c r="AC18" s="3">
        <v>0</v>
      </c>
      <c r="AD18">
        <v>0</v>
      </c>
      <c r="AE18" s="6">
        <v>0</v>
      </c>
      <c r="AF18">
        <v>1</v>
      </c>
      <c r="AG18" s="3">
        <v>1</v>
      </c>
      <c r="AH18">
        <v>1</v>
      </c>
      <c r="AI18" s="6">
        <v>0</v>
      </c>
      <c r="AJ18">
        <v>1</v>
      </c>
      <c r="AK18" s="6">
        <v>1</v>
      </c>
      <c r="AL18">
        <v>1</v>
      </c>
      <c r="AM18" s="6">
        <v>0</v>
      </c>
      <c r="AN18">
        <v>0</v>
      </c>
      <c r="AO18" s="3">
        <v>0</v>
      </c>
      <c r="AP18">
        <v>0</v>
      </c>
      <c r="AQ18" s="6">
        <v>0</v>
      </c>
      <c r="AR18">
        <v>0</v>
      </c>
      <c r="AS18">
        <v>0</v>
      </c>
      <c r="AT18">
        <v>0</v>
      </c>
      <c r="AU18" s="3">
        <v>0</v>
      </c>
      <c r="AV18">
        <v>0</v>
      </c>
      <c r="AW18" s="6">
        <v>0</v>
      </c>
      <c r="AX18">
        <v>1</v>
      </c>
      <c r="AY18" s="6">
        <v>0</v>
      </c>
      <c r="AZ18">
        <v>0</v>
      </c>
      <c r="BA18" s="6">
        <v>0</v>
      </c>
      <c r="BB18">
        <v>0</v>
      </c>
      <c r="BC18" s="6">
        <v>0</v>
      </c>
      <c r="BD18">
        <v>1</v>
      </c>
      <c r="BE18" s="6">
        <v>0</v>
      </c>
      <c r="BF18">
        <v>0</v>
      </c>
      <c r="BG18" s="3">
        <v>0</v>
      </c>
      <c r="BH18" s="32">
        <v>2</v>
      </c>
      <c r="BI18" s="32">
        <v>2</v>
      </c>
      <c r="BJ18" s="32">
        <v>1</v>
      </c>
      <c r="BK18" s="32">
        <v>5</v>
      </c>
      <c r="BL18" s="85">
        <v>4</v>
      </c>
      <c r="BM18">
        <v>147</v>
      </c>
      <c r="BN18" s="3">
        <v>944</v>
      </c>
      <c r="BR18" s="11">
        <f t="shared" si="0"/>
        <v>0.5</v>
      </c>
      <c r="BS18" s="12">
        <f t="shared" si="0"/>
        <v>0</v>
      </c>
      <c r="BT18" s="11">
        <f t="shared" si="1"/>
        <v>0</v>
      </c>
      <c r="BU18" s="12">
        <f t="shared" si="1"/>
        <v>0</v>
      </c>
      <c r="BV18" s="11">
        <f t="shared" si="2"/>
        <v>0.33333333333333331</v>
      </c>
      <c r="BW18" s="12">
        <f t="shared" si="2"/>
        <v>0.33333333333333331</v>
      </c>
      <c r="BX18" s="11">
        <f t="shared" si="3"/>
        <v>0.22222222222222221</v>
      </c>
      <c r="BY18" s="39">
        <f t="shared" si="3"/>
        <v>0.22222222222222221</v>
      </c>
      <c r="BZ18" s="11">
        <f t="shared" si="4"/>
        <v>0.75</v>
      </c>
      <c r="CA18" s="12">
        <f t="shared" si="4"/>
        <v>0.25</v>
      </c>
      <c r="CB18" s="11">
        <f t="shared" si="5"/>
        <v>0</v>
      </c>
      <c r="CC18" s="12">
        <f t="shared" si="5"/>
        <v>0</v>
      </c>
      <c r="CD18" s="11">
        <f t="shared" si="6"/>
        <v>0.33333333333333331</v>
      </c>
      <c r="CE18" s="12">
        <f t="shared" si="6"/>
        <v>0</v>
      </c>
      <c r="CF18" s="11">
        <f t="shared" si="7"/>
        <v>0.22222222222222221</v>
      </c>
      <c r="CG18" s="39">
        <f t="shared" si="7"/>
        <v>0</v>
      </c>
      <c r="CJ18" s="11">
        <f t="shared" si="8"/>
        <v>2</v>
      </c>
      <c r="CK18" s="11">
        <f t="shared" si="8"/>
        <v>0</v>
      </c>
      <c r="CL18" s="11">
        <f t="shared" si="9"/>
        <v>0</v>
      </c>
      <c r="CM18" s="11">
        <f t="shared" si="9"/>
        <v>0</v>
      </c>
      <c r="CN18" s="11">
        <f t="shared" si="10"/>
        <v>2</v>
      </c>
      <c r="CO18" s="11">
        <f t="shared" si="10"/>
        <v>2</v>
      </c>
      <c r="CP18" s="11">
        <f t="shared" si="11"/>
        <v>2</v>
      </c>
      <c r="CQ18" s="39">
        <f t="shared" si="11"/>
        <v>2</v>
      </c>
      <c r="CR18" s="11">
        <f t="shared" si="12"/>
        <v>3</v>
      </c>
      <c r="CS18" s="12">
        <f t="shared" si="12"/>
        <v>1</v>
      </c>
      <c r="CT18" s="11">
        <f t="shared" si="13"/>
        <v>0</v>
      </c>
      <c r="CU18" s="12">
        <f t="shared" si="13"/>
        <v>0</v>
      </c>
      <c r="CV18" s="11">
        <f t="shared" si="14"/>
        <v>2</v>
      </c>
      <c r="CW18" s="12">
        <f t="shared" si="14"/>
        <v>0</v>
      </c>
      <c r="CX18" s="11">
        <f t="shared" si="15"/>
        <v>2</v>
      </c>
      <c r="CY18" s="39">
        <f t="shared" si="15"/>
        <v>0</v>
      </c>
      <c r="CZ18" s="11"/>
      <c r="DA18" t="s">
        <v>378</v>
      </c>
      <c r="DB18" s="130">
        <v>0.22222222222222221</v>
      </c>
      <c r="DG18" t="s">
        <v>378</v>
      </c>
      <c r="DH18" s="130">
        <v>0.12888888888888891</v>
      </c>
      <c r="DM18" t="s">
        <v>378</v>
      </c>
      <c r="DN18" s="130">
        <v>0.2</v>
      </c>
      <c r="DS18" t="s">
        <v>378</v>
      </c>
      <c r="DT18" s="130">
        <v>3.5555555555555562E-2</v>
      </c>
    </row>
    <row r="19" spans="1:124" x14ac:dyDescent="0.25">
      <c r="A19" t="s">
        <v>232</v>
      </c>
      <c r="B19" t="s">
        <v>56</v>
      </c>
      <c r="C19" s="5">
        <v>1</v>
      </c>
      <c r="D19">
        <v>1</v>
      </c>
      <c r="E19" s="6">
        <v>1</v>
      </c>
      <c r="F19">
        <v>0</v>
      </c>
      <c r="G19" s="6">
        <v>0</v>
      </c>
      <c r="H19">
        <v>0</v>
      </c>
      <c r="I19" s="6">
        <v>0</v>
      </c>
      <c r="J19">
        <v>1</v>
      </c>
      <c r="K19" s="3">
        <v>1</v>
      </c>
      <c r="L19">
        <v>0</v>
      </c>
      <c r="M19" s="6">
        <v>0</v>
      </c>
      <c r="N19">
        <v>0</v>
      </c>
      <c r="O19" s="6">
        <v>0</v>
      </c>
      <c r="P19">
        <v>0</v>
      </c>
      <c r="Q19" s="3">
        <v>0</v>
      </c>
      <c r="R19">
        <v>0</v>
      </c>
      <c r="S19" s="6">
        <v>0</v>
      </c>
      <c r="T19">
        <v>0</v>
      </c>
      <c r="U19" s="6">
        <v>0</v>
      </c>
      <c r="V19">
        <v>0</v>
      </c>
      <c r="W19" s="6">
        <v>0</v>
      </c>
      <c r="X19">
        <v>1</v>
      </c>
      <c r="Y19" s="6">
        <v>1</v>
      </c>
      <c r="Z19">
        <v>0</v>
      </c>
      <c r="AA19" s="6">
        <v>0</v>
      </c>
      <c r="AB19">
        <v>0</v>
      </c>
      <c r="AC19" s="3">
        <v>0</v>
      </c>
      <c r="AD19">
        <v>0</v>
      </c>
      <c r="AE19" s="6">
        <v>0</v>
      </c>
      <c r="AF19">
        <v>1</v>
      </c>
      <c r="AG19" s="3">
        <v>1</v>
      </c>
      <c r="AH19">
        <v>0</v>
      </c>
      <c r="AI19" s="6">
        <v>0</v>
      </c>
      <c r="AJ19">
        <v>0</v>
      </c>
      <c r="AK19" s="6">
        <v>0</v>
      </c>
      <c r="AL19">
        <v>0</v>
      </c>
      <c r="AM19" s="6">
        <v>0</v>
      </c>
      <c r="AN19">
        <v>0</v>
      </c>
      <c r="AO19" s="3">
        <v>0</v>
      </c>
      <c r="AP19">
        <v>0</v>
      </c>
      <c r="AQ19" s="6">
        <v>0</v>
      </c>
      <c r="AR19">
        <v>0</v>
      </c>
      <c r="AS19">
        <v>0</v>
      </c>
      <c r="AT19">
        <v>0</v>
      </c>
      <c r="AU19" s="3">
        <v>0</v>
      </c>
      <c r="AV19">
        <v>0</v>
      </c>
      <c r="AW19" s="6">
        <v>0</v>
      </c>
      <c r="AX19">
        <v>1</v>
      </c>
      <c r="AY19" s="6">
        <v>0</v>
      </c>
      <c r="AZ19">
        <v>1</v>
      </c>
      <c r="BA19" s="6">
        <v>0</v>
      </c>
      <c r="BB19">
        <v>0</v>
      </c>
      <c r="BC19" s="6">
        <v>0</v>
      </c>
      <c r="BD19">
        <v>0</v>
      </c>
      <c r="BE19" s="6">
        <v>0</v>
      </c>
      <c r="BF19">
        <v>0</v>
      </c>
      <c r="BG19" s="3">
        <v>0</v>
      </c>
      <c r="BH19" s="32">
        <v>3</v>
      </c>
      <c r="BI19" s="32">
        <v>2</v>
      </c>
      <c r="BJ19" s="32">
        <v>1</v>
      </c>
      <c r="BK19" s="32">
        <v>5</v>
      </c>
      <c r="BL19" s="85">
        <v>4</v>
      </c>
      <c r="BM19">
        <v>100</v>
      </c>
      <c r="BN19" s="3">
        <v>1612</v>
      </c>
      <c r="BR19" s="11">
        <f t="shared" si="0"/>
        <v>0.5</v>
      </c>
      <c r="BS19" s="12">
        <f t="shared" si="0"/>
        <v>0.5</v>
      </c>
      <c r="BT19" s="11">
        <f t="shared" si="1"/>
        <v>0</v>
      </c>
      <c r="BU19" s="12">
        <f t="shared" si="1"/>
        <v>0</v>
      </c>
      <c r="BV19" s="11">
        <f t="shared" si="2"/>
        <v>0.16666666666666666</v>
      </c>
      <c r="BW19" s="12">
        <f t="shared" si="2"/>
        <v>0.16666666666666666</v>
      </c>
      <c r="BX19" s="11">
        <f t="shared" si="3"/>
        <v>0.1111111111111111</v>
      </c>
      <c r="BY19" s="39">
        <f t="shared" si="3"/>
        <v>0.1111111111111111</v>
      </c>
      <c r="BZ19" s="11">
        <f t="shared" si="4"/>
        <v>0</v>
      </c>
      <c r="CA19" s="12">
        <f t="shared" si="4"/>
        <v>0</v>
      </c>
      <c r="CB19" s="11">
        <f t="shared" si="5"/>
        <v>0</v>
      </c>
      <c r="CC19" s="12">
        <f t="shared" si="5"/>
        <v>0</v>
      </c>
      <c r="CD19" s="11">
        <f t="shared" si="6"/>
        <v>0.33333333333333331</v>
      </c>
      <c r="CE19" s="12">
        <f t="shared" si="6"/>
        <v>0</v>
      </c>
      <c r="CF19" s="11">
        <f t="shared" si="7"/>
        <v>0.22222222222222221</v>
      </c>
      <c r="CG19" s="39">
        <f t="shared" si="7"/>
        <v>0</v>
      </c>
      <c r="CJ19" s="11">
        <f t="shared" si="8"/>
        <v>2</v>
      </c>
      <c r="CK19" s="11">
        <f t="shared" si="8"/>
        <v>2</v>
      </c>
      <c r="CL19" s="11">
        <f t="shared" si="9"/>
        <v>0</v>
      </c>
      <c r="CM19" s="11">
        <f t="shared" si="9"/>
        <v>0</v>
      </c>
      <c r="CN19" s="11">
        <f t="shared" si="10"/>
        <v>1</v>
      </c>
      <c r="CO19" s="11">
        <f t="shared" si="10"/>
        <v>1</v>
      </c>
      <c r="CP19" s="11">
        <f t="shared" si="11"/>
        <v>1</v>
      </c>
      <c r="CQ19" s="39">
        <f t="shared" si="11"/>
        <v>1</v>
      </c>
      <c r="CR19" s="11">
        <f t="shared" si="12"/>
        <v>0</v>
      </c>
      <c r="CS19" s="12">
        <f t="shared" si="12"/>
        <v>0</v>
      </c>
      <c r="CT19" s="11">
        <f t="shared" si="13"/>
        <v>0</v>
      </c>
      <c r="CU19" s="12">
        <f t="shared" si="13"/>
        <v>0</v>
      </c>
      <c r="CV19" s="11">
        <f t="shared" si="14"/>
        <v>2</v>
      </c>
      <c r="CW19" s="12">
        <f t="shared" si="14"/>
        <v>0</v>
      </c>
      <c r="CX19" s="11">
        <f t="shared" si="15"/>
        <v>2</v>
      </c>
      <c r="CY19" s="39">
        <f t="shared" si="15"/>
        <v>0</v>
      </c>
      <c r="CZ19" s="11"/>
      <c r="DA19" t="s">
        <v>379</v>
      </c>
      <c r="DB19" s="130">
        <v>0.4874</v>
      </c>
      <c r="DG19" t="s">
        <v>379</v>
      </c>
      <c r="DH19" s="130">
        <v>0.4597</v>
      </c>
      <c r="DM19" t="s">
        <v>379</v>
      </c>
      <c r="DN19" s="130">
        <v>0.52759999999999996</v>
      </c>
      <c r="DS19" t="s">
        <v>379</v>
      </c>
      <c r="DT19" s="130">
        <v>0.47560000000000002</v>
      </c>
    </row>
    <row r="20" spans="1:124" x14ac:dyDescent="0.25">
      <c r="A20" t="s">
        <v>254</v>
      </c>
      <c r="B20" t="s">
        <v>56</v>
      </c>
      <c r="C20" s="5">
        <v>1</v>
      </c>
      <c r="D20">
        <v>1</v>
      </c>
      <c r="E20" s="6">
        <v>0</v>
      </c>
      <c r="F20">
        <v>1</v>
      </c>
      <c r="G20" s="6">
        <v>0</v>
      </c>
      <c r="H20">
        <v>1</v>
      </c>
      <c r="I20" s="6">
        <v>0</v>
      </c>
      <c r="J20">
        <v>1</v>
      </c>
      <c r="K20" s="3">
        <v>0</v>
      </c>
      <c r="L20">
        <v>0</v>
      </c>
      <c r="M20" s="6">
        <v>0</v>
      </c>
      <c r="N20">
        <v>0</v>
      </c>
      <c r="O20" s="6">
        <v>0</v>
      </c>
      <c r="P20">
        <v>0</v>
      </c>
      <c r="Q20" s="3">
        <v>0</v>
      </c>
      <c r="R20">
        <v>0</v>
      </c>
      <c r="S20" s="6">
        <v>0</v>
      </c>
      <c r="T20">
        <v>1</v>
      </c>
      <c r="U20" s="6">
        <v>1</v>
      </c>
      <c r="V20">
        <v>0</v>
      </c>
      <c r="W20" s="6">
        <v>0</v>
      </c>
      <c r="X20">
        <v>0</v>
      </c>
      <c r="Y20" s="6">
        <v>0</v>
      </c>
      <c r="Z20">
        <v>0</v>
      </c>
      <c r="AA20" s="6">
        <v>0</v>
      </c>
      <c r="AB20">
        <v>0</v>
      </c>
      <c r="AC20" s="3">
        <v>0</v>
      </c>
      <c r="AD20">
        <v>1</v>
      </c>
      <c r="AE20" s="6">
        <v>1</v>
      </c>
      <c r="AF20">
        <v>1</v>
      </c>
      <c r="AG20" s="3">
        <v>1</v>
      </c>
      <c r="AH20">
        <v>1</v>
      </c>
      <c r="AI20" s="6">
        <v>0</v>
      </c>
      <c r="AJ20">
        <v>0</v>
      </c>
      <c r="AK20" s="6">
        <v>0</v>
      </c>
      <c r="AL20">
        <v>1</v>
      </c>
      <c r="AM20" s="6">
        <v>1</v>
      </c>
      <c r="AN20">
        <v>0</v>
      </c>
      <c r="AO20" s="3">
        <v>0</v>
      </c>
      <c r="AP20">
        <v>0</v>
      </c>
      <c r="AQ20" s="6">
        <v>0</v>
      </c>
      <c r="AR20">
        <v>0</v>
      </c>
      <c r="AS20">
        <v>0</v>
      </c>
      <c r="AT20">
        <v>0</v>
      </c>
      <c r="AU20" s="3">
        <v>0</v>
      </c>
      <c r="AV20">
        <v>0</v>
      </c>
      <c r="AW20" s="6">
        <v>0</v>
      </c>
      <c r="AX20">
        <v>1</v>
      </c>
      <c r="AY20" s="6">
        <v>0</v>
      </c>
      <c r="AZ20">
        <v>0</v>
      </c>
      <c r="BA20" s="6">
        <v>0</v>
      </c>
      <c r="BB20">
        <v>0</v>
      </c>
      <c r="BC20" s="6">
        <v>0</v>
      </c>
      <c r="BD20">
        <v>0</v>
      </c>
      <c r="BE20" s="6">
        <v>0</v>
      </c>
      <c r="BF20">
        <v>1</v>
      </c>
      <c r="BG20" s="3">
        <v>1</v>
      </c>
      <c r="BH20" s="32">
        <v>4</v>
      </c>
      <c r="BI20" s="32">
        <v>4</v>
      </c>
      <c r="BJ20" s="32">
        <v>2</v>
      </c>
      <c r="BK20" s="32">
        <v>5</v>
      </c>
      <c r="BL20" s="85">
        <v>4</v>
      </c>
      <c r="BM20">
        <v>166</v>
      </c>
      <c r="BN20" s="3">
        <v>1637</v>
      </c>
      <c r="BR20" s="11">
        <f t="shared" si="0"/>
        <v>1</v>
      </c>
      <c r="BS20" s="12">
        <f t="shared" si="0"/>
        <v>0</v>
      </c>
      <c r="BT20" s="11">
        <f t="shared" si="1"/>
        <v>0</v>
      </c>
      <c r="BU20" s="12">
        <f t="shared" si="1"/>
        <v>0</v>
      </c>
      <c r="BV20" s="11">
        <f t="shared" si="2"/>
        <v>0.16666666666666666</v>
      </c>
      <c r="BW20" s="12">
        <f t="shared" si="2"/>
        <v>0.16666666666666666</v>
      </c>
      <c r="BX20" s="11">
        <f t="shared" si="3"/>
        <v>0.1111111111111111</v>
      </c>
      <c r="BY20" s="39">
        <f t="shared" si="3"/>
        <v>0.1111111111111111</v>
      </c>
      <c r="BZ20" s="11">
        <f t="shared" si="4"/>
        <v>0.5</v>
      </c>
      <c r="CA20" s="12">
        <f t="shared" si="4"/>
        <v>0.25</v>
      </c>
      <c r="CB20" s="11">
        <f t="shared" si="5"/>
        <v>0</v>
      </c>
      <c r="CC20" s="12">
        <f t="shared" si="5"/>
        <v>0</v>
      </c>
      <c r="CD20" s="11">
        <f t="shared" si="6"/>
        <v>0.33333333333333331</v>
      </c>
      <c r="CE20" s="12">
        <f t="shared" si="6"/>
        <v>0.16666666666666666</v>
      </c>
      <c r="CF20" s="11">
        <f t="shared" si="7"/>
        <v>0.22222222222222221</v>
      </c>
      <c r="CG20" s="39">
        <f t="shared" si="7"/>
        <v>0.1111111111111111</v>
      </c>
      <c r="CJ20" s="11">
        <f t="shared" si="8"/>
        <v>4</v>
      </c>
      <c r="CK20" s="11">
        <f t="shared" si="8"/>
        <v>0</v>
      </c>
      <c r="CL20" s="11">
        <f t="shared" si="9"/>
        <v>0</v>
      </c>
      <c r="CM20" s="11">
        <f t="shared" si="9"/>
        <v>0</v>
      </c>
      <c r="CN20" s="11">
        <f t="shared" si="10"/>
        <v>1</v>
      </c>
      <c r="CO20" s="11">
        <f t="shared" si="10"/>
        <v>1</v>
      </c>
      <c r="CP20" s="11">
        <f t="shared" si="11"/>
        <v>1</v>
      </c>
      <c r="CQ20" s="39">
        <f t="shared" si="11"/>
        <v>1</v>
      </c>
      <c r="CR20" s="11">
        <f t="shared" si="12"/>
        <v>2</v>
      </c>
      <c r="CS20" s="12">
        <f t="shared" si="12"/>
        <v>1</v>
      </c>
      <c r="CT20" s="11">
        <f t="shared" si="13"/>
        <v>0</v>
      </c>
      <c r="CU20" s="12">
        <f t="shared" si="13"/>
        <v>0</v>
      </c>
      <c r="CV20" s="11">
        <f t="shared" si="14"/>
        <v>2</v>
      </c>
      <c r="CW20" s="12">
        <f t="shared" si="14"/>
        <v>1</v>
      </c>
      <c r="CX20" s="11">
        <f t="shared" si="15"/>
        <v>2</v>
      </c>
      <c r="CY20" s="39">
        <f t="shared" si="15"/>
        <v>1</v>
      </c>
      <c r="CZ20" s="11"/>
      <c r="DA20" t="s">
        <v>380</v>
      </c>
      <c r="DB20" s="130">
        <v>0.45979999999999999</v>
      </c>
      <c r="DG20" t="s">
        <v>380</v>
      </c>
      <c r="DH20" s="130">
        <v>0.44569999999999999</v>
      </c>
      <c r="DM20" t="s">
        <v>380</v>
      </c>
      <c r="DN20" s="130">
        <v>0.49509999999999998</v>
      </c>
      <c r="DS20" t="s">
        <v>380</v>
      </c>
      <c r="DT20" s="130">
        <v>0.40410000000000001</v>
      </c>
    </row>
    <row r="21" spans="1:124" x14ac:dyDescent="0.25">
      <c r="A21" t="s">
        <v>237</v>
      </c>
      <c r="B21" t="s">
        <v>56</v>
      </c>
      <c r="C21" s="5">
        <v>1</v>
      </c>
      <c r="D21">
        <v>1</v>
      </c>
      <c r="E21" s="6">
        <v>0</v>
      </c>
      <c r="F21">
        <v>1</v>
      </c>
      <c r="G21" s="6">
        <v>0</v>
      </c>
      <c r="H21">
        <v>0</v>
      </c>
      <c r="I21" s="6">
        <v>0</v>
      </c>
      <c r="J21">
        <v>0</v>
      </c>
      <c r="K21" s="3">
        <v>0</v>
      </c>
      <c r="L21">
        <v>0</v>
      </c>
      <c r="M21" s="6">
        <v>0</v>
      </c>
      <c r="N21">
        <v>0</v>
      </c>
      <c r="O21" s="6">
        <v>0</v>
      </c>
      <c r="P21">
        <v>0</v>
      </c>
      <c r="Q21" s="3">
        <v>0</v>
      </c>
      <c r="R21">
        <v>0</v>
      </c>
      <c r="S21" s="6">
        <v>0</v>
      </c>
      <c r="T21">
        <v>1</v>
      </c>
      <c r="U21" s="6">
        <v>1</v>
      </c>
      <c r="V21">
        <v>0</v>
      </c>
      <c r="W21" s="6">
        <v>0</v>
      </c>
      <c r="X21">
        <v>0</v>
      </c>
      <c r="Y21" s="6">
        <v>0</v>
      </c>
      <c r="Z21">
        <v>0</v>
      </c>
      <c r="AA21" s="6">
        <v>0</v>
      </c>
      <c r="AB21">
        <v>1</v>
      </c>
      <c r="AC21" s="3">
        <v>0</v>
      </c>
      <c r="AD21">
        <v>0</v>
      </c>
      <c r="AE21" s="6">
        <v>0</v>
      </c>
      <c r="AF21">
        <v>1</v>
      </c>
      <c r="AG21" s="3">
        <v>1</v>
      </c>
      <c r="AH21">
        <v>1</v>
      </c>
      <c r="AI21" s="6">
        <v>0</v>
      </c>
      <c r="AJ21">
        <v>0</v>
      </c>
      <c r="AK21" s="6">
        <v>0</v>
      </c>
      <c r="AL21">
        <v>0</v>
      </c>
      <c r="AM21" s="6">
        <v>0</v>
      </c>
      <c r="AN21">
        <v>0</v>
      </c>
      <c r="AO21" s="3">
        <v>0</v>
      </c>
      <c r="AP21">
        <v>0</v>
      </c>
      <c r="AQ21" s="6">
        <v>0</v>
      </c>
      <c r="AR21">
        <v>0</v>
      </c>
      <c r="AS21">
        <v>0</v>
      </c>
      <c r="AT21">
        <v>0</v>
      </c>
      <c r="AU21" s="3">
        <v>0</v>
      </c>
      <c r="AV21">
        <v>0</v>
      </c>
      <c r="AW21" s="6">
        <v>0</v>
      </c>
      <c r="AX21">
        <v>1</v>
      </c>
      <c r="AY21" s="6">
        <v>0</v>
      </c>
      <c r="AZ21">
        <v>1</v>
      </c>
      <c r="BA21" s="6">
        <v>0</v>
      </c>
      <c r="BB21">
        <v>0</v>
      </c>
      <c r="BC21" s="6">
        <v>0</v>
      </c>
      <c r="BD21">
        <v>0</v>
      </c>
      <c r="BE21" s="6">
        <v>0</v>
      </c>
      <c r="BF21">
        <v>1</v>
      </c>
      <c r="BG21" s="3">
        <v>0</v>
      </c>
      <c r="BH21" s="32">
        <v>3</v>
      </c>
      <c r="BI21" s="32">
        <v>3</v>
      </c>
      <c r="BJ21" s="32">
        <v>1</v>
      </c>
      <c r="BK21" s="32">
        <v>5</v>
      </c>
      <c r="BL21" s="85">
        <v>3</v>
      </c>
      <c r="BM21">
        <v>175</v>
      </c>
      <c r="BN21" s="3">
        <v>1164</v>
      </c>
      <c r="BR21" s="11">
        <f t="shared" si="0"/>
        <v>0.5</v>
      </c>
      <c r="BS21" s="12">
        <f t="shared" si="0"/>
        <v>0</v>
      </c>
      <c r="BT21" s="11">
        <f t="shared" si="1"/>
        <v>0</v>
      </c>
      <c r="BU21" s="12">
        <f t="shared" si="1"/>
        <v>0</v>
      </c>
      <c r="BV21" s="11">
        <f t="shared" si="2"/>
        <v>0.33333333333333331</v>
      </c>
      <c r="BW21" s="12">
        <f t="shared" si="2"/>
        <v>0.16666666666666666</v>
      </c>
      <c r="BX21" s="11">
        <f t="shared" si="3"/>
        <v>0.22222222222222221</v>
      </c>
      <c r="BY21" s="39">
        <f t="shared" si="3"/>
        <v>0.1111111111111111</v>
      </c>
      <c r="BZ21" s="11">
        <f t="shared" si="4"/>
        <v>0.25</v>
      </c>
      <c r="CA21" s="12">
        <f t="shared" si="4"/>
        <v>0</v>
      </c>
      <c r="CB21" s="11">
        <f t="shared" si="5"/>
        <v>0</v>
      </c>
      <c r="CC21" s="12">
        <f t="shared" si="5"/>
        <v>0</v>
      </c>
      <c r="CD21" s="11">
        <f t="shared" si="6"/>
        <v>0.5</v>
      </c>
      <c r="CE21" s="12">
        <f t="shared" si="6"/>
        <v>0</v>
      </c>
      <c r="CF21" s="11">
        <f t="shared" si="7"/>
        <v>0.33333333333333331</v>
      </c>
      <c r="CG21" s="39">
        <f t="shared" si="7"/>
        <v>0</v>
      </c>
      <c r="CJ21" s="11">
        <f t="shared" si="8"/>
        <v>2</v>
      </c>
      <c r="CK21" s="11">
        <f t="shared" si="8"/>
        <v>0</v>
      </c>
      <c r="CL21" s="11">
        <f t="shared" si="9"/>
        <v>0</v>
      </c>
      <c r="CM21" s="11">
        <f t="shared" si="9"/>
        <v>0</v>
      </c>
      <c r="CN21" s="11">
        <f t="shared" si="10"/>
        <v>2</v>
      </c>
      <c r="CO21" s="11">
        <f t="shared" si="10"/>
        <v>1</v>
      </c>
      <c r="CP21" s="11">
        <f t="shared" si="11"/>
        <v>2</v>
      </c>
      <c r="CQ21" s="39">
        <f t="shared" si="11"/>
        <v>1</v>
      </c>
      <c r="CR21" s="11">
        <f t="shared" si="12"/>
        <v>1</v>
      </c>
      <c r="CS21" s="12">
        <f t="shared" si="12"/>
        <v>0</v>
      </c>
      <c r="CT21" s="11">
        <f t="shared" si="13"/>
        <v>0</v>
      </c>
      <c r="CU21" s="12">
        <f t="shared" si="13"/>
        <v>0</v>
      </c>
      <c r="CV21" s="11">
        <f t="shared" si="14"/>
        <v>3</v>
      </c>
      <c r="CW21" s="12">
        <f t="shared" si="14"/>
        <v>0</v>
      </c>
      <c r="CX21" s="11">
        <f t="shared" si="15"/>
        <v>3</v>
      </c>
      <c r="CY21" s="39">
        <f t="shared" si="15"/>
        <v>0</v>
      </c>
      <c r="CZ21" s="11"/>
      <c r="DA21" t="s">
        <v>381</v>
      </c>
      <c r="DB21" s="131">
        <v>0.94720000000000004</v>
      </c>
      <c r="DG21" t="s">
        <v>381</v>
      </c>
      <c r="DH21" s="131">
        <v>0.90539999999999998</v>
      </c>
      <c r="DM21" t="s">
        <v>381</v>
      </c>
      <c r="DN21" s="131">
        <v>1.0226999999999999</v>
      </c>
      <c r="DS21" t="s">
        <v>381</v>
      </c>
      <c r="DT21" s="131">
        <v>0.87970000000000004</v>
      </c>
    </row>
    <row r="22" spans="1:124" x14ac:dyDescent="0.25">
      <c r="A22" t="s">
        <v>176</v>
      </c>
      <c r="B22" t="s">
        <v>56</v>
      </c>
      <c r="C22" s="5">
        <v>1</v>
      </c>
      <c r="D22">
        <v>1</v>
      </c>
      <c r="E22" s="6">
        <v>0</v>
      </c>
      <c r="F22">
        <v>0</v>
      </c>
      <c r="G22" s="6">
        <v>0</v>
      </c>
      <c r="H22">
        <v>0</v>
      </c>
      <c r="I22" s="6">
        <v>0</v>
      </c>
      <c r="J22">
        <v>1</v>
      </c>
      <c r="K22" s="3">
        <v>0</v>
      </c>
      <c r="L22">
        <v>0</v>
      </c>
      <c r="M22" s="6">
        <v>0</v>
      </c>
      <c r="N22">
        <v>0</v>
      </c>
      <c r="O22" s="6">
        <v>0</v>
      </c>
      <c r="P22">
        <v>0</v>
      </c>
      <c r="Q22" s="3">
        <v>0</v>
      </c>
      <c r="R22">
        <v>0</v>
      </c>
      <c r="S22" s="6">
        <v>0</v>
      </c>
      <c r="T22">
        <v>0</v>
      </c>
      <c r="U22" s="6">
        <v>0</v>
      </c>
      <c r="V22">
        <v>0</v>
      </c>
      <c r="W22" s="6">
        <v>0</v>
      </c>
      <c r="X22">
        <v>0</v>
      </c>
      <c r="Y22" s="6">
        <v>0</v>
      </c>
      <c r="Z22">
        <v>0</v>
      </c>
      <c r="AA22" s="6">
        <v>0</v>
      </c>
      <c r="AB22">
        <v>0</v>
      </c>
      <c r="AC22" s="3">
        <v>0</v>
      </c>
      <c r="AD22">
        <v>0</v>
      </c>
      <c r="AE22" s="6">
        <v>1</v>
      </c>
      <c r="AF22">
        <v>1</v>
      </c>
      <c r="AG22" s="3">
        <v>0</v>
      </c>
      <c r="AH22">
        <v>0</v>
      </c>
      <c r="AI22" s="6">
        <v>0</v>
      </c>
      <c r="AJ22">
        <v>1</v>
      </c>
      <c r="AK22" s="6">
        <v>0</v>
      </c>
      <c r="AL22">
        <v>0</v>
      </c>
      <c r="AM22" s="6">
        <v>0</v>
      </c>
      <c r="AN22">
        <v>0</v>
      </c>
      <c r="AO22" s="3">
        <v>0</v>
      </c>
      <c r="AP22">
        <v>0</v>
      </c>
      <c r="AQ22" s="6">
        <v>0</v>
      </c>
      <c r="AR22">
        <v>0</v>
      </c>
      <c r="AS22">
        <v>0</v>
      </c>
      <c r="AT22">
        <v>0</v>
      </c>
      <c r="AU22" s="3">
        <v>0</v>
      </c>
      <c r="AV22">
        <v>0</v>
      </c>
      <c r="AW22" s="6">
        <v>0</v>
      </c>
      <c r="AX22">
        <v>1</v>
      </c>
      <c r="AY22" s="6">
        <v>0</v>
      </c>
      <c r="AZ22">
        <v>0</v>
      </c>
      <c r="BA22" s="6">
        <v>0</v>
      </c>
      <c r="BB22">
        <v>0</v>
      </c>
      <c r="BC22" s="6">
        <v>0</v>
      </c>
      <c r="BD22">
        <v>0</v>
      </c>
      <c r="BE22" s="6">
        <v>0</v>
      </c>
      <c r="BF22">
        <v>0</v>
      </c>
      <c r="BG22" s="3">
        <v>0</v>
      </c>
      <c r="BH22" s="32">
        <v>3</v>
      </c>
      <c r="BI22" s="32">
        <v>3</v>
      </c>
      <c r="BJ22" s="32">
        <v>1</v>
      </c>
      <c r="BK22" s="32">
        <v>3</v>
      </c>
      <c r="BL22" s="85">
        <v>3</v>
      </c>
      <c r="BM22">
        <v>52</v>
      </c>
      <c r="BN22" s="3">
        <v>678</v>
      </c>
      <c r="BR22" s="11">
        <f t="shared" si="0"/>
        <v>0.5</v>
      </c>
      <c r="BS22" s="12">
        <f t="shared" si="0"/>
        <v>0</v>
      </c>
      <c r="BT22" s="11">
        <f t="shared" si="1"/>
        <v>0</v>
      </c>
      <c r="BU22" s="12">
        <f t="shared" si="1"/>
        <v>0</v>
      </c>
      <c r="BV22" s="11">
        <f t="shared" si="2"/>
        <v>0</v>
      </c>
      <c r="BW22" s="12">
        <f t="shared" si="2"/>
        <v>0</v>
      </c>
      <c r="BX22" s="11">
        <f t="shared" si="3"/>
        <v>0</v>
      </c>
      <c r="BY22" s="39">
        <f t="shared" si="3"/>
        <v>0</v>
      </c>
      <c r="BZ22" s="11">
        <f t="shared" si="4"/>
        <v>0.25</v>
      </c>
      <c r="CA22" s="12">
        <f t="shared" si="4"/>
        <v>0</v>
      </c>
      <c r="CB22" s="11">
        <f t="shared" si="5"/>
        <v>0</v>
      </c>
      <c r="CC22" s="12">
        <f t="shared" si="5"/>
        <v>0</v>
      </c>
      <c r="CD22" s="11">
        <f t="shared" si="6"/>
        <v>0.16666666666666666</v>
      </c>
      <c r="CE22" s="12">
        <f t="shared" si="6"/>
        <v>0</v>
      </c>
      <c r="CF22" s="11">
        <f t="shared" si="7"/>
        <v>0.1111111111111111</v>
      </c>
      <c r="CG22" s="39">
        <f t="shared" si="7"/>
        <v>0</v>
      </c>
      <c r="CJ22" s="11">
        <f t="shared" si="8"/>
        <v>2</v>
      </c>
      <c r="CK22" s="11">
        <f t="shared" si="8"/>
        <v>0</v>
      </c>
      <c r="CL22" s="11">
        <f t="shared" si="9"/>
        <v>0</v>
      </c>
      <c r="CM22" s="11">
        <f t="shared" si="9"/>
        <v>0</v>
      </c>
      <c r="CN22" s="11">
        <f t="shared" si="10"/>
        <v>0</v>
      </c>
      <c r="CO22" s="11">
        <f t="shared" si="10"/>
        <v>0</v>
      </c>
      <c r="CP22" s="11">
        <f t="shared" si="11"/>
        <v>0</v>
      </c>
      <c r="CQ22" s="39">
        <f t="shared" si="11"/>
        <v>0</v>
      </c>
      <c r="CR22" s="11">
        <f t="shared" si="12"/>
        <v>1</v>
      </c>
      <c r="CS22" s="12">
        <f t="shared" si="12"/>
        <v>0</v>
      </c>
      <c r="CT22" s="11">
        <f t="shared" si="13"/>
        <v>0</v>
      </c>
      <c r="CU22" s="12">
        <f t="shared" si="13"/>
        <v>0</v>
      </c>
      <c r="CV22" s="11">
        <f t="shared" si="14"/>
        <v>1</v>
      </c>
      <c r="CW22" s="12">
        <f t="shared" si="14"/>
        <v>0</v>
      </c>
      <c r="CX22" s="11">
        <f t="shared" si="15"/>
        <v>1</v>
      </c>
      <c r="CY22" s="39">
        <f t="shared" si="15"/>
        <v>0</v>
      </c>
      <c r="CZ22" s="11"/>
    </row>
    <row r="23" spans="1:124" x14ac:dyDescent="0.25">
      <c r="A23" t="s">
        <v>183</v>
      </c>
      <c r="B23" t="s">
        <v>56</v>
      </c>
      <c r="C23" s="5">
        <v>1</v>
      </c>
      <c r="D23">
        <v>1</v>
      </c>
      <c r="E23" s="6">
        <v>0</v>
      </c>
      <c r="F23">
        <v>0</v>
      </c>
      <c r="G23" s="6">
        <v>0</v>
      </c>
      <c r="H23">
        <v>0</v>
      </c>
      <c r="I23" s="6">
        <v>0</v>
      </c>
      <c r="J23">
        <v>0</v>
      </c>
      <c r="K23" s="3">
        <v>0</v>
      </c>
      <c r="L23">
        <v>0</v>
      </c>
      <c r="M23" s="6">
        <v>0</v>
      </c>
      <c r="N23">
        <v>0</v>
      </c>
      <c r="O23" s="6">
        <v>0</v>
      </c>
      <c r="P23">
        <v>0</v>
      </c>
      <c r="Q23" s="3">
        <v>0</v>
      </c>
      <c r="R23">
        <v>0</v>
      </c>
      <c r="S23" s="6">
        <v>0</v>
      </c>
      <c r="T23">
        <v>0</v>
      </c>
      <c r="U23" s="6">
        <v>0</v>
      </c>
      <c r="V23">
        <v>0</v>
      </c>
      <c r="W23" s="6">
        <v>0</v>
      </c>
      <c r="X23">
        <v>1</v>
      </c>
      <c r="Y23" s="6">
        <v>1</v>
      </c>
      <c r="Z23">
        <v>0</v>
      </c>
      <c r="AA23" s="6">
        <v>0</v>
      </c>
      <c r="AB23">
        <v>1</v>
      </c>
      <c r="AC23" s="3">
        <v>0</v>
      </c>
      <c r="AD23">
        <v>1</v>
      </c>
      <c r="AE23" s="6">
        <v>0</v>
      </c>
      <c r="AF23">
        <v>1</v>
      </c>
      <c r="AG23" s="3">
        <v>0</v>
      </c>
      <c r="AH23">
        <v>0</v>
      </c>
      <c r="AI23" s="6">
        <v>0</v>
      </c>
      <c r="AJ23">
        <v>0</v>
      </c>
      <c r="AK23" s="6">
        <v>0</v>
      </c>
      <c r="AL23">
        <v>0</v>
      </c>
      <c r="AM23" s="6">
        <v>0</v>
      </c>
      <c r="AN23">
        <v>0</v>
      </c>
      <c r="AO23" s="3">
        <v>0</v>
      </c>
      <c r="AP23">
        <v>0</v>
      </c>
      <c r="AQ23" s="6">
        <v>0</v>
      </c>
      <c r="AR23">
        <v>0</v>
      </c>
      <c r="AS23">
        <v>0</v>
      </c>
      <c r="AT23">
        <v>0</v>
      </c>
      <c r="AU23" s="3">
        <v>0</v>
      </c>
      <c r="AV23">
        <v>0</v>
      </c>
      <c r="AW23" s="6">
        <v>0</v>
      </c>
      <c r="AX23">
        <v>0</v>
      </c>
      <c r="AY23" s="6">
        <v>0</v>
      </c>
      <c r="AZ23">
        <v>0</v>
      </c>
      <c r="BA23" s="6">
        <v>0</v>
      </c>
      <c r="BB23">
        <v>0</v>
      </c>
      <c r="BC23" s="6">
        <v>0</v>
      </c>
      <c r="BD23">
        <v>0</v>
      </c>
      <c r="BE23" s="6">
        <v>0</v>
      </c>
      <c r="BF23">
        <v>0</v>
      </c>
      <c r="BG23" s="3">
        <v>0</v>
      </c>
      <c r="BH23" s="32">
        <v>2</v>
      </c>
      <c r="BI23" s="32">
        <v>2</v>
      </c>
      <c r="BJ23" s="32">
        <v>3</v>
      </c>
      <c r="BK23" s="32">
        <v>6</v>
      </c>
      <c r="BL23" s="85">
        <v>6</v>
      </c>
      <c r="BM23">
        <v>97</v>
      </c>
      <c r="BN23" s="3">
        <v>272</v>
      </c>
      <c r="BR23" s="11">
        <f t="shared" ref="BR23:BS31" si="24">AVERAGE(D23, F23, H23, J23)</f>
        <v>0.25</v>
      </c>
      <c r="BS23" s="12">
        <f t="shared" si="24"/>
        <v>0</v>
      </c>
      <c r="BT23" s="11">
        <f t="shared" ref="BT23:BU31" si="25">AVERAGE(L23, N23, P23)</f>
        <v>0</v>
      </c>
      <c r="BU23" s="12">
        <f t="shared" si="25"/>
        <v>0</v>
      </c>
      <c r="BV23" s="11">
        <f t="shared" ref="BV23:BW31" si="26">AVERAGE(R23, T23, V23, X23, Z23, AB23)</f>
        <v>0.33333333333333331</v>
      </c>
      <c r="BW23" s="12">
        <f t="shared" si="26"/>
        <v>0.16666666666666666</v>
      </c>
      <c r="BX23" s="11">
        <f t="shared" ref="BX23:BY31" si="27">AVERAGE(L23, N23, P23, R23, T23, V23, X23, Z23, AB23)</f>
        <v>0.22222222222222221</v>
      </c>
      <c r="BY23" s="39">
        <f t="shared" si="27"/>
        <v>0.1111111111111111</v>
      </c>
      <c r="BZ23" s="11">
        <f t="shared" ref="BZ23:CA31" si="28">AVERAGE(AH23, AJ23, AL23, AN23)</f>
        <v>0</v>
      </c>
      <c r="CA23" s="12">
        <f t="shared" si="28"/>
        <v>0</v>
      </c>
      <c r="CB23" s="11">
        <f t="shared" ref="CB23:CC31" si="29">AVERAGE(AP23, AR23, AT23)</f>
        <v>0</v>
      </c>
      <c r="CC23" s="12">
        <f t="shared" si="29"/>
        <v>0</v>
      </c>
      <c r="CD23" s="11">
        <f t="shared" ref="CD23:CE31" si="30">AVERAGE(AV23, AX23, AZ23, BB23, BD23, BF23)</f>
        <v>0</v>
      </c>
      <c r="CE23" s="12">
        <f t="shared" si="30"/>
        <v>0</v>
      </c>
      <c r="CF23" s="11">
        <f t="shared" ref="CF23:CG31" si="31">AVERAGE(AP23, AR23, AT23, AV23, AX23, AZ23, BB23, BD23, BF23)</f>
        <v>0</v>
      </c>
      <c r="CG23" s="39">
        <f t="shared" si="31"/>
        <v>0</v>
      </c>
      <c r="CJ23" s="11">
        <f t="shared" ref="CJ23:CK31" si="32">SUM(D23, F23, H23, J23)</f>
        <v>1</v>
      </c>
      <c r="CK23" s="11">
        <f t="shared" si="32"/>
        <v>0</v>
      </c>
      <c r="CL23" s="11">
        <f t="shared" ref="CL23:CM31" si="33">SUM(L23, N23, P23)</f>
        <v>0</v>
      </c>
      <c r="CM23" s="11">
        <f t="shared" si="33"/>
        <v>0</v>
      </c>
      <c r="CN23" s="11">
        <f t="shared" ref="CN23:CO31" si="34">SUM(R23, T23, V23, X23, Z23, AB23)</f>
        <v>2</v>
      </c>
      <c r="CO23" s="11">
        <f t="shared" si="34"/>
        <v>1</v>
      </c>
      <c r="CP23" s="11">
        <f t="shared" ref="CP23:CQ31" si="35">SUM(L23, N23, P23, R23, T23, V23, X23, Z23, AB23)</f>
        <v>2</v>
      </c>
      <c r="CQ23" s="39">
        <f t="shared" si="35"/>
        <v>1</v>
      </c>
      <c r="CR23" s="11">
        <f t="shared" ref="CR23:CS31" si="36">SUM(AH23, AJ23, AL23, AN23)</f>
        <v>0</v>
      </c>
      <c r="CS23" s="12">
        <f t="shared" si="36"/>
        <v>0</v>
      </c>
      <c r="CT23" s="11">
        <f t="shared" ref="CT23:CU31" si="37">SUM(AP23, AR23, AT23)</f>
        <v>0</v>
      </c>
      <c r="CU23" s="12">
        <f t="shared" si="37"/>
        <v>0</v>
      </c>
      <c r="CV23" s="11">
        <f t="shared" ref="CV23:CW31" si="38">SUM(AV23, AX23, AZ23, BB23, BD23, BF23)</f>
        <v>0</v>
      </c>
      <c r="CW23" s="12">
        <f t="shared" si="38"/>
        <v>0</v>
      </c>
      <c r="CX23" s="11">
        <f t="shared" ref="CX23:CY31" si="39">SUM(AP23, AR23, AT23, AV23, AX23, AZ23, BB23, BD23, BF23)</f>
        <v>0</v>
      </c>
      <c r="CY23" s="39">
        <f t="shared" si="39"/>
        <v>0</v>
      </c>
      <c r="CZ23" s="11"/>
      <c r="DA23" t="s">
        <v>382</v>
      </c>
      <c r="DG23" t="s">
        <v>382</v>
      </c>
      <c r="DM23" t="s">
        <v>382</v>
      </c>
      <c r="DS23" t="s">
        <v>382</v>
      </c>
    </row>
    <row r="24" spans="1:124" x14ac:dyDescent="0.25">
      <c r="A24" t="s">
        <v>255</v>
      </c>
      <c r="B24" t="s">
        <v>56</v>
      </c>
      <c r="C24" s="5">
        <v>1</v>
      </c>
      <c r="D24">
        <v>1</v>
      </c>
      <c r="E24" s="6">
        <v>0</v>
      </c>
      <c r="F24">
        <v>0</v>
      </c>
      <c r="G24" s="6">
        <v>0</v>
      </c>
      <c r="H24">
        <v>1</v>
      </c>
      <c r="I24" s="6">
        <v>0</v>
      </c>
      <c r="J24">
        <v>1</v>
      </c>
      <c r="K24" s="3">
        <v>0</v>
      </c>
      <c r="L24">
        <v>0</v>
      </c>
      <c r="M24" s="6">
        <v>0</v>
      </c>
      <c r="N24">
        <v>0</v>
      </c>
      <c r="O24" s="6">
        <v>0</v>
      </c>
      <c r="P24">
        <v>0</v>
      </c>
      <c r="Q24" s="3">
        <v>0</v>
      </c>
      <c r="R24">
        <v>0</v>
      </c>
      <c r="S24" s="6">
        <v>0</v>
      </c>
      <c r="T24">
        <v>0</v>
      </c>
      <c r="U24" s="6">
        <v>0</v>
      </c>
      <c r="V24">
        <v>0</v>
      </c>
      <c r="W24" s="6">
        <v>0</v>
      </c>
      <c r="X24">
        <v>1</v>
      </c>
      <c r="Y24" s="6">
        <v>1</v>
      </c>
      <c r="Z24">
        <v>0</v>
      </c>
      <c r="AA24" s="6">
        <v>0</v>
      </c>
      <c r="AB24">
        <v>0</v>
      </c>
      <c r="AC24" s="3">
        <v>0</v>
      </c>
      <c r="AD24">
        <v>1</v>
      </c>
      <c r="AE24" s="6">
        <v>1</v>
      </c>
      <c r="AF24">
        <v>1</v>
      </c>
      <c r="AG24" s="3">
        <v>1</v>
      </c>
      <c r="AH24">
        <v>1</v>
      </c>
      <c r="AI24" s="6">
        <v>0</v>
      </c>
      <c r="AJ24">
        <v>0</v>
      </c>
      <c r="AK24" s="6">
        <v>0</v>
      </c>
      <c r="AL24">
        <v>0</v>
      </c>
      <c r="AM24" s="6">
        <v>0</v>
      </c>
      <c r="AN24">
        <v>0</v>
      </c>
      <c r="AO24" s="3">
        <v>0</v>
      </c>
      <c r="AP24">
        <v>0</v>
      </c>
      <c r="AQ24" s="6">
        <v>0</v>
      </c>
      <c r="AR24">
        <v>0</v>
      </c>
      <c r="AS24">
        <v>0</v>
      </c>
      <c r="AT24">
        <v>0</v>
      </c>
      <c r="AU24" s="3">
        <v>0</v>
      </c>
      <c r="AV24">
        <v>0</v>
      </c>
      <c r="AW24" s="6">
        <v>0</v>
      </c>
      <c r="AX24">
        <v>0</v>
      </c>
      <c r="AY24" s="6">
        <v>0</v>
      </c>
      <c r="AZ24">
        <v>0</v>
      </c>
      <c r="BA24" s="6">
        <v>0</v>
      </c>
      <c r="BB24">
        <v>0</v>
      </c>
      <c r="BC24" s="6">
        <v>0</v>
      </c>
      <c r="BD24">
        <v>0</v>
      </c>
      <c r="BE24" s="6">
        <v>0</v>
      </c>
      <c r="BF24">
        <v>0</v>
      </c>
      <c r="BG24" s="3">
        <v>0</v>
      </c>
      <c r="BH24" s="32">
        <v>3</v>
      </c>
      <c r="BI24" s="32">
        <v>3</v>
      </c>
      <c r="BJ24" s="32">
        <v>1</v>
      </c>
      <c r="BK24" s="32">
        <v>4</v>
      </c>
      <c r="BL24" s="85">
        <v>2</v>
      </c>
      <c r="BM24">
        <v>138</v>
      </c>
      <c r="BN24" s="3">
        <v>878</v>
      </c>
      <c r="BR24" s="11">
        <f t="shared" si="24"/>
        <v>0.75</v>
      </c>
      <c r="BS24" s="12">
        <f t="shared" si="24"/>
        <v>0</v>
      </c>
      <c r="BT24" s="11">
        <f t="shared" si="25"/>
        <v>0</v>
      </c>
      <c r="BU24" s="12">
        <f t="shared" si="25"/>
        <v>0</v>
      </c>
      <c r="BV24" s="11">
        <f t="shared" si="26"/>
        <v>0.16666666666666666</v>
      </c>
      <c r="BW24" s="12">
        <f t="shared" si="26"/>
        <v>0.16666666666666666</v>
      </c>
      <c r="BX24" s="11">
        <f t="shared" si="27"/>
        <v>0.1111111111111111</v>
      </c>
      <c r="BY24" s="39">
        <f t="shared" si="27"/>
        <v>0.1111111111111111</v>
      </c>
      <c r="BZ24" s="11">
        <f t="shared" si="28"/>
        <v>0.25</v>
      </c>
      <c r="CA24" s="12">
        <f t="shared" si="28"/>
        <v>0</v>
      </c>
      <c r="CB24" s="11">
        <f t="shared" si="29"/>
        <v>0</v>
      </c>
      <c r="CC24" s="12">
        <f t="shared" si="29"/>
        <v>0</v>
      </c>
      <c r="CD24" s="11">
        <f t="shared" si="30"/>
        <v>0</v>
      </c>
      <c r="CE24" s="12">
        <f t="shared" si="30"/>
        <v>0</v>
      </c>
      <c r="CF24" s="11">
        <f t="shared" si="31"/>
        <v>0</v>
      </c>
      <c r="CG24" s="39">
        <f t="shared" si="31"/>
        <v>0</v>
      </c>
      <c r="CJ24" s="11">
        <f t="shared" si="32"/>
        <v>3</v>
      </c>
      <c r="CK24" s="11">
        <f t="shared" si="32"/>
        <v>0</v>
      </c>
      <c r="CL24" s="11">
        <f t="shared" si="33"/>
        <v>0</v>
      </c>
      <c r="CM24" s="11">
        <f t="shared" si="33"/>
        <v>0</v>
      </c>
      <c r="CN24" s="11">
        <f t="shared" si="34"/>
        <v>1</v>
      </c>
      <c r="CO24" s="11">
        <f t="shared" si="34"/>
        <v>1</v>
      </c>
      <c r="CP24" s="11">
        <f t="shared" si="35"/>
        <v>1</v>
      </c>
      <c r="CQ24" s="39">
        <f t="shared" si="35"/>
        <v>1</v>
      </c>
      <c r="CR24" s="11">
        <f t="shared" si="36"/>
        <v>1</v>
      </c>
      <c r="CS24" s="12">
        <f t="shared" si="36"/>
        <v>0</v>
      </c>
      <c r="CT24" s="11">
        <f t="shared" si="37"/>
        <v>0</v>
      </c>
      <c r="CU24" s="12">
        <f t="shared" si="37"/>
        <v>0</v>
      </c>
      <c r="CV24" s="11">
        <f t="shared" si="38"/>
        <v>0</v>
      </c>
      <c r="CW24" s="12">
        <f t="shared" si="38"/>
        <v>0</v>
      </c>
      <c r="CX24" s="11">
        <f t="shared" si="39"/>
        <v>0</v>
      </c>
      <c r="CY24" s="39">
        <f t="shared" si="39"/>
        <v>0</v>
      </c>
      <c r="CZ24" s="11"/>
    </row>
    <row r="25" spans="1:124" x14ac:dyDescent="0.25">
      <c r="A25" t="s">
        <v>175</v>
      </c>
      <c r="B25" t="s">
        <v>56</v>
      </c>
      <c r="C25" s="5">
        <v>1</v>
      </c>
      <c r="D25">
        <v>0</v>
      </c>
      <c r="E25" s="6">
        <v>0</v>
      </c>
      <c r="F25">
        <v>0</v>
      </c>
      <c r="G25" s="6">
        <v>0</v>
      </c>
      <c r="H25">
        <v>1</v>
      </c>
      <c r="I25" s="6">
        <v>0</v>
      </c>
      <c r="J25">
        <v>1</v>
      </c>
      <c r="K25" s="3">
        <v>0</v>
      </c>
      <c r="L25">
        <v>1</v>
      </c>
      <c r="M25" s="6">
        <v>0</v>
      </c>
      <c r="N25">
        <v>0</v>
      </c>
      <c r="O25" s="6">
        <v>0</v>
      </c>
      <c r="P25">
        <v>0</v>
      </c>
      <c r="Q25" s="3">
        <v>0</v>
      </c>
      <c r="R25">
        <v>0</v>
      </c>
      <c r="S25" s="6">
        <v>0</v>
      </c>
      <c r="T25">
        <v>1</v>
      </c>
      <c r="U25" s="6">
        <v>1</v>
      </c>
      <c r="V25">
        <v>1</v>
      </c>
      <c r="W25" s="6">
        <v>0</v>
      </c>
      <c r="X25">
        <v>1</v>
      </c>
      <c r="Y25" s="6">
        <v>0</v>
      </c>
      <c r="Z25">
        <v>1</v>
      </c>
      <c r="AA25" s="6">
        <v>0</v>
      </c>
      <c r="AB25">
        <v>1</v>
      </c>
      <c r="AC25" s="3">
        <v>0</v>
      </c>
      <c r="AD25">
        <v>1</v>
      </c>
      <c r="AE25" s="6">
        <v>1</v>
      </c>
      <c r="AF25">
        <v>1</v>
      </c>
      <c r="AG25" s="3">
        <v>1</v>
      </c>
      <c r="AH25">
        <v>1</v>
      </c>
      <c r="AI25" s="6">
        <v>0</v>
      </c>
      <c r="AJ25">
        <v>0</v>
      </c>
      <c r="AK25" s="6">
        <v>0</v>
      </c>
      <c r="AL25">
        <v>1</v>
      </c>
      <c r="AM25" s="6">
        <v>0</v>
      </c>
      <c r="AN25">
        <v>0</v>
      </c>
      <c r="AO25" s="3">
        <v>0</v>
      </c>
      <c r="AP25">
        <v>0</v>
      </c>
      <c r="AQ25" s="6">
        <v>0</v>
      </c>
      <c r="AR25">
        <v>1</v>
      </c>
      <c r="AS25">
        <v>0</v>
      </c>
      <c r="AT25">
        <v>1</v>
      </c>
      <c r="AU25" s="3">
        <v>0</v>
      </c>
      <c r="AV25">
        <v>1</v>
      </c>
      <c r="AW25" s="6">
        <v>0</v>
      </c>
      <c r="AX25">
        <v>1</v>
      </c>
      <c r="AY25" s="6">
        <v>0</v>
      </c>
      <c r="AZ25">
        <v>1</v>
      </c>
      <c r="BA25" s="6">
        <v>0</v>
      </c>
      <c r="BB25">
        <v>0</v>
      </c>
      <c r="BC25" s="6">
        <v>0</v>
      </c>
      <c r="BD25">
        <v>1</v>
      </c>
      <c r="BE25" s="6">
        <v>0</v>
      </c>
      <c r="BF25">
        <v>1</v>
      </c>
      <c r="BG25" s="3">
        <v>0</v>
      </c>
      <c r="BH25" s="32">
        <v>4</v>
      </c>
      <c r="BI25" s="32">
        <v>4</v>
      </c>
      <c r="BJ25" s="32">
        <v>2</v>
      </c>
      <c r="BK25" s="32">
        <v>2</v>
      </c>
      <c r="BL25" s="85">
        <v>5</v>
      </c>
      <c r="BM25">
        <v>51</v>
      </c>
      <c r="BN25" s="3">
        <v>896</v>
      </c>
      <c r="BR25" s="11">
        <f t="shared" si="24"/>
        <v>0.5</v>
      </c>
      <c r="BS25" s="12">
        <f t="shared" si="24"/>
        <v>0</v>
      </c>
      <c r="BT25" s="11">
        <f t="shared" si="25"/>
        <v>0.33333333333333331</v>
      </c>
      <c r="BU25" s="12">
        <f t="shared" si="25"/>
        <v>0</v>
      </c>
      <c r="BV25" s="11">
        <f t="shared" si="26"/>
        <v>0.83333333333333337</v>
      </c>
      <c r="BW25" s="12">
        <f t="shared" si="26"/>
        <v>0.16666666666666666</v>
      </c>
      <c r="BX25" s="11">
        <f t="shared" si="27"/>
        <v>0.66666666666666663</v>
      </c>
      <c r="BY25" s="39">
        <f t="shared" si="27"/>
        <v>0.1111111111111111</v>
      </c>
      <c r="BZ25" s="11">
        <f t="shared" si="28"/>
        <v>0.5</v>
      </c>
      <c r="CA25" s="12">
        <f t="shared" si="28"/>
        <v>0</v>
      </c>
      <c r="CB25" s="11">
        <f t="shared" si="29"/>
        <v>0.66666666666666663</v>
      </c>
      <c r="CC25" s="12">
        <f t="shared" si="29"/>
        <v>0</v>
      </c>
      <c r="CD25" s="11">
        <f t="shared" si="30"/>
        <v>0.83333333333333337</v>
      </c>
      <c r="CE25" s="12">
        <f t="shared" si="30"/>
        <v>0</v>
      </c>
      <c r="CF25" s="11">
        <f t="shared" si="31"/>
        <v>0.77777777777777779</v>
      </c>
      <c r="CG25" s="39">
        <f t="shared" si="31"/>
        <v>0</v>
      </c>
      <c r="CJ25" s="11">
        <f t="shared" si="32"/>
        <v>2</v>
      </c>
      <c r="CK25" s="11">
        <f t="shared" si="32"/>
        <v>0</v>
      </c>
      <c r="CL25" s="11">
        <f t="shared" si="33"/>
        <v>1</v>
      </c>
      <c r="CM25" s="11">
        <f t="shared" si="33"/>
        <v>0</v>
      </c>
      <c r="CN25" s="11">
        <f t="shared" si="34"/>
        <v>5</v>
      </c>
      <c r="CO25" s="11">
        <f t="shared" si="34"/>
        <v>1</v>
      </c>
      <c r="CP25" s="11">
        <f t="shared" si="35"/>
        <v>6</v>
      </c>
      <c r="CQ25" s="39">
        <f t="shared" si="35"/>
        <v>1</v>
      </c>
      <c r="CR25" s="11">
        <f t="shared" si="36"/>
        <v>2</v>
      </c>
      <c r="CS25" s="12">
        <f t="shared" si="36"/>
        <v>0</v>
      </c>
      <c r="CT25" s="11">
        <f t="shared" si="37"/>
        <v>2</v>
      </c>
      <c r="CU25" s="12">
        <f t="shared" si="37"/>
        <v>0</v>
      </c>
      <c r="CV25" s="11">
        <f t="shared" si="38"/>
        <v>5</v>
      </c>
      <c r="CW25" s="12">
        <f t="shared" si="38"/>
        <v>0</v>
      </c>
      <c r="CX25" s="11">
        <f t="shared" si="39"/>
        <v>7</v>
      </c>
      <c r="CY25" s="39">
        <f t="shared" si="39"/>
        <v>0</v>
      </c>
      <c r="CZ25" s="11"/>
      <c r="DA25" t="s">
        <v>383</v>
      </c>
      <c r="DB25" s="129">
        <v>0.22248711111110853</v>
      </c>
      <c r="DG25" t="s">
        <v>383</v>
      </c>
      <c r="DH25" s="129">
        <v>0.12872977777777631</v>
      </c>
      <c r="DM25" t="s">
        <v>383</v>
      </c>
      <c r="DN25" s="129">
        <v>0.20011466666666522</v>
      </c>
      <c r="DS25" t="s">
        <v>383</v>
      </c>
      <c r="DT25" s="129">
        <v>3.5454666666665961E-2</v>
      </c>
    </row>
    <row r="26" spans="1:124" x14ac:dyDescent="0.25">
      <c r="A26" t="s">
        <v>212</v>
      </c>
      <c r="B26" t="s">
        <v>56</v>
      </c>
      <c r="C26" s="5">
        <v>1</v>
      </c>
      <c r="D26">
        <v>1</v>
      </c>
      <c r="E26" s="6">
        <v>0</v>
      </c>
      <c r="F26">
        <v>0</v>
      </c>
      <c r="G26" s="6">
        <v>0</v>
      </c>
      <c r="H26">
        <v>1</v>
      </c>
      <c r="I26" s="6">
        <v>0</v>
      </c>
      <c r="J26">
        <v>1</v>
      </c>
      <c r="K26" s="3">
        <v>0</v>
      </c>
      <c r="L26">
        <v>0</v>
      </c>
      <c r="M26" s="6">
        <v>0</v>
      </c>
      <c r="N26">
        <v>0</v>
      </c>
      <c r="O26" s="6">
        <v>0</v>
      </c>
      <c r="P26">
        <v>0</v>
      </c>
      <c r="Q26" s="3">
        <v>0</v>
      </c>
      <c r="R26">
        <v>0</v>
      </c>
      <c r="S26" s="6">
        <v>0</v>
      </c>
      <c r="T26">
        <v>0</v>
      </c>
      <c r="U26" s="6">
        <v>0</v>
      </c>
      <c r="V26">
        <v>0</v>
      </c>
      <c r="W26" s="6">
        <v>0</v>
      </c>
      <c r="X26">
        <v>1</v>
      </c>
      <c r="Y26" s="6">
        <v>1</v>
      </c>
      <c r="Z26">
        <v>1</v>
      </c>
      <c r="AA26" s="6">
        <v>0</v>
      </c>
      <c r="AB26">
        <v>1</v>
      </c>
      <c r="AC26" s="3">
        <v>1</v>
      </c>
      <c r="AD26">
        <v>0</v>
      </c>
      <c r="AE26" s="6">
        <v>1</v>
      </c>
      <c r="AF26">
        <v>1</v>
      </c>
      <c r="AG26" s="3">
        <v>1</v>
      </c>
      <c r="AH26">
        <v>1</v>
      </c>
      <c r="AI26" s="6">
        <v>0</v>
      </c>
      <c r="AJ26">
        <v>0</v>
      </c>
      <c r="AK26" s="6">
        <v>0</v>
      </c>
      <c r="AL26">
        <v>0</v>
      </c>
      <c r="AM26" s="6">
        <v>0</v>
      </c>
      <c r="AN26">
        <v>1</v>
      </c>
      <c r="AO26" s="3">
        <v>0</v>
      </c>
      <c r="AP26">
        <v>0</v>
      </c>
      <c r="AQ26" s="6">
        <v>0</v>
      </c>
      <c r="AR26">
        <v>0</v>
      </c>
      <c r="AS26">
        <v>0</v>
      </c>
      <c r="AT26">
        <v>0</v>
      </c>
      <c r="AU26" s="3">
        <v>0</v>
      </c>
      <c r="AV26">
        <v>0</v>
      </c>
      <c r="AW26" s="6">
        <v>0</v>
      </c>
      <c r="AX26">
        <v>1</v>
      </c>
      <c r="AY26" s="6">
        <v>1</v>
      </c>
      <c r="AZ26">
        <v>1</v>
      </c>
      <c r="BA26" s="6">
        <v>0</v>
      </c>
      <c r="BB26">
        <v>0</v>
      </c>
      <c r="BC26" s="6">
        <v>0</v>
      </c>
      <c r="BD26">
        <v>1</v>
      </c>
      <c r="BE26" s="6">
        <v>0</v>
      </c>
      <c r="BF26">
        <v>0</v>
      </c>
      <c r="BG26" s="3">
        <v>0</v>
      </c>
      <c r="BH26" s="32">
        <v>4</v>
      </c>
      <c r="BI26" s="32">
        <v>3</v>
      </c>
      <c r="BJ26" s="32">
        <v>2</v>
      </c>
      <c r="BK26" s="32">
        <v>4</v>
      </c>
      <c r="BL26" s="85">
        <v>5</v>
      </c>
      <c r="BM26">
        <v>62</v>
      </c>
      <c r="BN26" s="3">
        <v>692</v>
      </c>
      <c r="BR26" s="11">
        <f t="shared" si="24"/>
        <v>0.75</v>
      </c>
      <c r="BS26" s="12">
        <f t="shared" si="24"/>
        <v>0</v>
      </c>
      <c r="BT26" s="11">
        <f t="shared" si="25"/>
        <v>0</v>
      </c>
      <c r="BU26" s="12">
        <f t="shared" si="25"/>
        <v>0</v>
      </c>
      <c r="BV26" s="11">
        <f t="shared" si="26"/>
        <v>0.5</v>
      </c>
      <c r="BW26" s="12">
        <f t="shared" si="26"/>
        <v>0.33333333333333331</v>
      </c>
      <c r="BX26" s="11">
        <f t="shared" si="27"/>
        <v>0.33333333333333331</v>
      </c>
      <c r="BY26" s="39">
        <f t="shared" si="27"/>
        <v>0.22222222222222221</v>
      </c>
      <c r="BZ26" s="11">
        <f t="shared" si="28"/>
        <v>0.5</v>
      </c>
      <c r="CA26" s="12">
        <f t="shared" si="28"/>
        <v>0</v>
      </c>
      <c r="CB26" s="11">
        <f t="shared" si="29"/>
        <v>0</v>
      </c>
      <c r="CC26" s="12">
        <f t="shared" si="29"/>
        <v>0</v>
      </c>
      <c r="CD26" s="11">
        <f t="shared" si="30"/>
        <v>0.5</v>
      </c>
      <c r="CE26" s="12">
        <f t="shared" si="30"/>
        <v>0.16666666666666666</v>
      </c>
      <c r="CF26" s="11">
        <f t="shared" si="31"/>
        <v>0.33333333333333331</v>
      </c>
      <c r="CG26" s="39">
        <f t="shared" si="31"/>
        <v>0.1111111111111111</v>
      </c>
      <c r="CJ26" s="11">
        <f t="shared" si="32"/>
        <v>3</v>
      </c>
      <c r="CK26" s="11">
        <f t="shared" si="32"/>
        <v>0</v>
      </c>
      <c r="CL26" s="11">
        <f t="shared" si="33"/>
        <v>0</v>
      </c>
      <c r="CM26" s="11">
        <f t="shared" si="33"/>
        <v>0</v>
      </c>
      <c r="CN26" s="11">
        <f t="shared" si="34"/>
        <v>3</v>
      </c>
      <c r="CO26" s="11">
        <f t="shared" si="34"/>
        <v>2</v>
      </c>
      <c r="CP26" s="11">
        <f t="shared" si="35"/>
        <v>3</v>
      </c>
      <c r="CQ26" s="39">
        <f t="shared" si="35"/>
        <v>2</v>
      </c>
      <c r="CR26" s="11">
        <f t="shared" si="36"/>
        <v>2</v>
      </c>
      <c r="CS26" s="12">
        <f t="shared" si="36"/>
        <v>0</v>
      </c>
      <c r="CT26" s="11">
        <f t="shared" si="37"/>
        <v>0</v>
      </c>
      <c r="CU26" s="12">
        <f t="shared" si="37"/>
        <v>0</v>
      </c>
      <c r="CV26" s="11">
        <f t="shared" si="38"/>
        <v>3</v>
      </c>
      <c r="CW26" s="12">
        <f t="shared" si="38"/>
        <v>1</v>
      </c>
      <c r="CX26" s="11">
        <f t="shared" si="39"/>
        <v>3</v>
      </c>
      <c r="CY26" s="39">
        <f t="shared" si="39"/>
        <v>1</v>
      </c>
      <c r="CZ26" s="11"/>
      <c r="DA26" t="s">
        <v>384</v>
      </c>
      <c r="DB26" s="130">
        <v>3.3433540255835698E-2</v>
      </c>
      <c r="DG26" t="s">
        <v>384</v>
      </c>
      <c r="DH26" s="130">
        <v>1.8667133564663773E-2</v>
      </c>
      <c r="DM26" t="s">
        <v>384</v>
      </c>
      <c r="DN26" s="130">
        <v>3.6252935275982411E-2</v>
      </c>
      <c r="DS26" t="s">
        <v>384</v>
      </c>
      <c r="DT26" s="130">
        <v>1.4973042233221915E-2</v>
      </c>
    </row>
    <row r="27" spans="1:124" x14ac:dyDescent="0.25">
      <c r="A27" t="s">
        <v>199</v>
      </c>
      <c r="B27" t="s">
        <v>56</v>
      </c>
      <c r="C27" s="5">
        <v>1</v>
      </c>
      <c r="D27">
        <v>1</v>
      </c>
      <c r="E27" s="6">
        <v>0</v>
      </c>
      <c r="F27">
        <v>0</v>
      </c>
      <c r="G27" s="6">
        <v>0</v>
      </c>
      <c r="H27">
        <v>1</v>
      </c>
      <c r="I27" s="6">
        <v>0</v>
      </c>
      <c r="J27">
        <v>1</v>
      </c>
      <c r="K27" s="3">
        <v>0</v>
      </c>
      <c r="L27">
        <v>0</v>
      </c>
      <c r="M27" s="6">
        <v>0</v>
      </c>
      <c r="N27">
        <v>0</v>
      </c>
      <c r="O27" s="6">
        <v>0</v>
      </c>
      <c r="P27">
        <v>1</v>
      </c>
      <c r="Q27" s="3">
        <v>0</v>
      </c>
      <c r="R27">
        <v>0</v>
      </c>
      <c r="S27" s="6">
        <v>0</v>
      </c>
      <c r="T27">
        <v>0</v>
      </c>
      <c r="U27" s="6">
        <v>0</v>
      </c>
      <c r="V27">
        <v>0</v>
      </c>
      <c r="W27" s="6">
        <v>0</v>
      </c>
      <c r="X27">
        <v>0</v>
      </c>
      <c r="Y27" s="6">
        <v>0</v>
      </c>
      <c r="Z27">
        <v>0</v>
      </c>
      <c r="AA27" s="6">
        <v>0</v>
      </c>
      <c r="AB27">
        <v>0</v>
      </c>
      <c r="AC27" s="3">
        <v>0</v>
      </c>
      <c r="AD27">
        <v>1</v>
      </c>
      <c r="AE27" s="6">
        <v>1</v>
      </c>
      <c r="AF27">
        <v>1</v>
      </c>
      <c r="AG27" s="3">
        <v>1</v>
      </c>
      <c r="AH27">
        <v>1</v>
      </c>
      <c r="AI27" s="6">
        <v>0</v>
      </c>
      <c r="AJ27">
        <v>1</v>
      </c>
      <c r="AK27" s="6">
        <v>0</v>
      </c>
      <c r="AL27">
        <v>0</v>
      </c>
      <c r="AM27" s="6">
        <v>0</v>
      </c>
      <c r="AN27">
        <v>0</v>
      </c>
      <c r="AO27" s="3">
        <v>0</v>
      </c>
      <c r="AP27">
        <v>0</v>
      </c>
      <c r="AQ27" s="6">
        <v>0</v>
      </c>
      <c r="AR27">
        <v>0</v>
      </c>
      <c r="AS27">
        <v>0</v>
      </c>
      <c r="AT27">
        <v>0</v>
      </c>
      <c r="AU27" s="3">
        <v>0</v>
      </c>
      <c r="AV27">
        <v>0</v>
      </c>
      <c r="AW27" s="6">
        <v>0</v>
      </c>
      <c r="AX27">
        <v>0</v>
      </c>
      <c r="AY27" s="6">
        <v>0</v>
      </c>
      <c r="AZ27">
        <v>0</v>
      </c>
      <c r="BA27" s="6">
        <v>0</v>
      </c>
      <c r="BB27">
        <v>0</v>
      </c>
      <c r="BC27" s="6">
        <v>0</v>
      </c>
      <c r="BD27">
        <v>0</v>
      </c>
      <c r="BE27" s="6">
        <v>0</v>
      </c>
      <c r="BF27">
        <v>0</v>
      </c>
      <c r="BG27" s="3">
        <v>0</v>
      </c>
      <c r="BH27" s="32">
        <v>2</v>
      </c>
      <c r="BI27" s="32">
        <v>1</v>
      </c>
      <c r="BJ27" s="32">
        <v>1</v>
      </c>
      <c r="BK27" s="32">
        <v>3</v>
      </c>
      <c r="BL27" s="85">
        <v>1</v>
      </c>
      <c r="BM27">
        <v>42</v>
      </c>
      <c r="BN27" s="3">
        <v>539</v>
      </c>
      <c r="BR27" s="11">
        <f t="shared" si="24"/>
        <v>0.75</v>
      </c>
      <c r="BS27" s="12">
        <f t="shared" si="24"/>
        <v>0</v>
      </c>
      <c r="BT27" s="11">
        <f t="shared" si="25"/>
        <v>0.33333333333333331</v>
      </c>
      <c r="BU27" s="12">
        <f t="shared" si="25"/>
        <v>0</v>
      </c>
      <c r="BV27" s="11">
        <f t="shared" si="26"/>
        <v>0</v>
      </c>
      <c r="BW27" s="12">
        <f t="shared" si="26"/>
        <v>0</v>
      </c>
      <c r="BX27" s="11">
        <f t="shared" si="27"/>
        <v>0.1111111111111111</v>
      </c>
      <c r="BY27" s="39">
        <f t="shared" si="27"/>
        <v>0</v>
      </c>
      <c r="BZ27" s="11">
        <f t="shared" si="28"/>
        <v>0.5</v>
      </c>
      <c r="CA27" s="12">
        <f t="shared" si="28"/>
        <v>0</v>
      </c>
      <c r="CB27" s="11">
        <f t="shared" si="29"/>
        <v>0</v>
      </c>
      <c r="CC27" s="12">
        <f t="shared" si="29"/>
        <v>0</v>
      </c>
      <c r="CD27" s="11">
        <f t="shared" si="30"/>
        <v>0</v>
      </c>
      <c r="CE27" s="12">
        <f t="shared" si="30"/>
        <v>0</v>
      </c>
      <c r="CF27" s="11">
        <f t="shared" si="31"/>
        <v>0</v>
      </c>
      <c r="CG27" s="39">
        <f t="shared" si="31"/>
        <v>0</v>
      </c>
      <c r="CJ27" s="11">
        <f t="shared" si="32"/>
        <v>3</v>
      </c>
      <c r="CK27" s="11">
        <f t="shared" si="32"/>
        <v>0</v>
      </c>
      <c r="CL27" s="11">
        <f t="shared" si="33"/>
        <v>1</v>
      </c>
      <c r="CM27" s="11">
        <f t="shared" si="33"/>
        <v>0</v>
      </c>
      <c r="CN27" s="11">
        <f t="shared" si="34"/>
        <v>0</v>
      </c>
      <c r="CO27" s="11">
        <f t="shared" si="34"/>
        <v>0</v>
      </c>
      <c r="CP27" s="11">
        <f t="shared" si="35"/>
        <v>1</v>
      </c>
      <c r="CQ27" s="39">
        <f t="shared" si="35"/>
        <v>0</v>
      </c>
      <c r="CR27" s="11">
        <f t="shared" si="36"/>
        <v>2</v>
      </c>
      <c r="CS27" s="12">
        <f t="shared" si="36"/>
        <v>0</v>
      </c>
      <c r="CT27" s="11">
        <f t="shared" si="37"/>
        <v>0</v>
      </c>
      <c r="CU27" s="12">
        <f t="shared" si="37"/>
        <v>0</v>
      </c>
      <c r="CV27" s="11">
        <f t="shared" si="38"/>
        <v>0</v>
      </c>
      <c r="CW27" s="12">
        <f t="shared" si="38"/>
        <v>0</v>
      </c>
      <c r="CX27" s="11">
        <f t="shared" si="39"/>
        <v>0</v>
      </c>
      <c r="CY27" s="39">
        <f t="shared" si="39"/>
        <v>0</v>
      </c>
      <c r="CZ27" s="11"/>
      <c r="DA27" t="s">
        <v>385</v>
      </c>
      <c r="DB27" s="130">
        <v>0.16000000000000003</v>
      </c>
      <c r="DG27" t="s">
        <v>385</v>
      </c>
      <c r="DH27" s="130">
        <v>9.3333333333333351E-2</v>
      </c>
      <c r="DM27" t="s">
        <v>385</v>
      </c>
      <c r="DN27" s="130">
        <v>0.13333333333333336</v>
      </c>
      <c r="DS27" t="s">
        <v>385</v>
      </c>
      <c r="DT27" s="130">
        <v>8.8888888888888889E-3</v>
      </c>
    </row>
    <row r="28" spans="1:124" x14ac:dyDescent="0.25">
      <c r="A28" t="s">
        <v>213</v>
      </c>
      <c r="B28" t="s">
        <v>56</v>
      </c>
      <c r="C28" s="5">
        <v>1</v>
      </c>
      <c r="D28">
        <v>1</v>
      </c>
      <c r="E28" s="6">
        <v>0</v>
      </c>
      <c r="F28">
        <v>0</v>
      </c>
      <c r="G28" s="6">
        <v>0</v>
      </c>
      <c r="H28">
        <v>0</v>
      </c>
      <c r="I28" s="6">
        <v>0</v>
      </c>
      <c r="J28">
        <v>0</v>
      </c>
      <c r="K28" s="3">
        <v>0</v>
      </c>
      <c r="L28">
        <v>0</v>
      </c>
      <c r="M28" s="6">
        <v>0</v>
      </c>
      <c r="N28">
        <v>0</v>
      </c>
      <c r="O28" s="6">
        <v>0</v>
      </c>
      <c r="P28">
        <v>0</v>
      </c>
      <c r="Q28" s="3">
        <v>0</v>
      </c>
      <c r="R28">
        <v>0</v>
      </c>
      <c r="S28" s="6">
        <v>0</v>
      </c>
      <c r="T28">
        <v>1</v>
      </c>
      <c r="U28" s="6">
        <v>1</v>
      </c>
      <c r="V28">
        <v>0</v>
      </c>
      <c r="W28" s="6">
        <v>0</v>
      </c>
      <c r="X28">
        <v>1</v>
      </c>
      <c r="Y28" s="6">
        <v>0</v>
      </c>
      <c r="Z28">
        <v>0</v>
      </c>
      <c r="AA28" s="6">
        <v>0</v>
      </c>
      <c r="AB28">
        <v>1</v>
      </c>
      <c r="AC28" s="3">
        <v>0</v>
      </c>
      <c r="AD28">
        <v>0</v>
      </c>
      <c r="AE28" s="6">
        <v>1</v>
      </c>
      <c r="AF28">
        <v>1</v>
      </c>
      <c r="AG28" s="3">
        <v>0</v>
      </c>
      <c r="AH28">
        <v>0</v>
      </c>
      <c r="AI28" s="6">
        <v>0</v>
      </c>
      <c r="AJ28">
        <v>0</v>
      </c>
      <c r="AK28" s="6">
        <v>0</v>
      </c>
      <c r="AL28">
        <v>0</v>
      </c>
      <c r="AM28" s="6">
        <v>0</v>
      </c>
      <c r="AN28">
        <v>0</v>
      </c>
      <c r="AO28" s="3">
        <v>0</v>
      </c>
      <c r="AP28">
        <v>0</v>
      </c>
      <c r="AQ28" s="6">
        <v>0</v>
      </c>
      <c r="AR28">
        <v>0</v>
      </c>
      <c r="AS28">
        <v>0</v>
      </c>
      <c r="AT28">
        <v>0</v>
      </c>
      <c r="AU28" s="3">
        <v>0</v>
      </c>
      <c r="AV28">
        <v>0</v>
      </c>
      <c r="AW28" s="6">
        <v>0</v>
      </c>
      <c r="AX28">
        <v>1</v>
      </c>
      <c r="AY28" s="6">
        <v>0</v>
      </c>
      <c r="AZ28">
        <v>1</v>
      </c>
      <c r="BA28" s="6">
        <v>0</v>
      </c>
      <c r="BB28">
        <v>1</v>
      </c>
      <c r="BC28" s="6">
        <v>0</v>
      </c>
      <c r="BD28">
        <v>0</v>
      </c>
      <c r="BE28" s="6">
        <v>0</v>
      </c>
      <c r="BF28">
        <v>1</v>
      </c>
      <c r="BG28" s="3">
        <v>0</v>
      </c>
      <c r="BH28" s="32">
        <v>3</v>
      </c>
      <c r="BI28" s="32">
        <v>3</v>
      </c>
      <c r="BJ28" s="32">
        <v>2</v>
      </c>
      <c r="BK28" s="32">
        <v>3</v>
      </c>
      <c r="BL28" s="85">
        <v>3</v>
      </c>
      <c r="BM28">
        <v>121</v>
      </c>
      <c r="BN28" s="3">
        <v>2969</v>
      </c>
      <c r="BR28" s="11">
        <f t="shared" si="24"/>
        <v>0.25</v>
      </c>
      <c r="BS28" s="12">
        <f t="shared" si="24"/>
        <v>0</v>
      </c>
      <c r="BT28" s="11">
        <f t="shared" si="25"/>
        <v>0</v>
      </c>
      <c r="BU28" s="12">
        <f t="shared" si="25"/>
        <v>0</v>
      </c>
      <c r="BV28" s="11">
        <f t="shared" si="26"/>
        <v>0.5</v>
      </c>
      <c r="BW28" s="12">
        <f t="shared" si="26"/>
        <v>0.16666666666666666</v>
      </c>
      <c r="BX28" s="11">
        <f t="shared" si="27"/>
        <v>0.33333333333333331</v>
      </c>
      <c r="BY28" s="39">
        <f t="shared" si="27"/>
        <v>0.1111111111111111</v>
      </c>
      <c r="BZ28" s="11">
        <f t="shared" si="28"/>
        <v>0</v>
      </c>
      <c r="CA28" s="12">
        <f t="shared" si="28"/>
        <v>0</v>
      </c>
      <c r="CB28" s="11">
        <f t="shared" si="29"/>
        <v>0</v>
      </c>
      <c r="CC28" s="12">
        <f t="shared" si="29"/>
        <v>0</v>
      </c>
      <c r="CD28" s="11">
        <f t="shared" si="30"/>
        <v>0.66666666666666663</v>
      </c>
      <c r="CE28" s="12">
        <f t="shared" si="30"/>
        <v>0</v>
      </c>
      <c r="CF28" s="11">
        <f t="shared" si="31"/>
        <v>0.44444444444444442</v>
      </c>
      <c r="CG28" s="39">
        <f t="shared" si="31"/>
        <v>0</v>
      </c>
      <c r="CJ28" s="11">
        <f t="shared" si="32"/>
        <v>1</v>
      </c>
      <c r="CK28" s="11">
        <f t="shared" si="32"/>
        <v>0</v>
      </c>
      <c r="CL28" s="11">
        <f t="shared" si="33"/>
        <v>0</v>
      </c>
      <c r="CM28" s="11">
        <f t="shared" si="33"/>
        <v>0</v>
      </c>
      <c r="CN28" s="11">
        <f t="shared" si="34"/>
        <v>3</v>
      </c>
      <c r="CO28" s="11">
        <f t="shared" si="34"/>
        <v>1</v>
      </c>
      <c r="CP28" s="11">
        <f t="shared" si="35"/>
        <v>3</v>
      </c>
      <c r="CQ28" s="39">
        <f t="shared" si="35"/>
        <v>1</v>
      </c>
      <c r="CR28" s="11">
        <f t="shared" si="36"/>
        <v>0</v>
      </c>
      <c r="CS28" s="12">
        <f t="shared" si="36"/>
        <v>0</v>
      </c>
      <c r="CT28" s="11">
        <f t="shared" si="37"/>
        <v>0</v>
      </c>
      <c r="CU28" s="12">
        <f t="shared" si="37"/>
        <v>0</v>
      </c>
      <c r="CV28" s="11">
        <f t="shared" si="38"/>
        <v>4</v>
      </c>
      <c r="CW28" s="12">
        <f t="shared" si="38"/>
        <v>0</v>
      </c>
      <c r="CX28" s="11">
        <f t="shared" si="39"/>
        <v>4</v>
      </c>
      <c r="CY28" s="39">
        <f t="shared" si="39"/>
        <v>0</v>
      </c>
      <c r="CZ28" s="11"/>
      <c r="DA28" t="s">
        <v>386</v>
      </c>
      <c r="DB28" s="131">
        <v>0.29333333333333322</v>
      </c>
      <c r="DG28" t="s">
        <v>386</v>
      </c>
      <c r="DH28" s="131">
        <v>0.1644444444444445</v>
      </c>
      <c r="DM28" t="s">
        <v>386</v>
      </c>
      <c r="DN28" s="131">
        <v>0.2755555555555555</v>
      </c>
      <c r="DS28" t="s">
        <v>386</v>
      </c>
      <c r="DT28" s="131">
        <v>6.666666666666668E-2</v>
      </c>
    </row>
    <row r="29" spans="1:124" x14ac:dyDescent="0.25">
      <c r="A29" t="s">
        <v>209</v>
      </c>
      <c r="B29" t="s">
        <v>56</v>
      </c>
      <c r="C29" s="5">
        <v>1</v>
      </c>
      <c r="D29">
        <v>1</v>
      </c>
      <c r="E29" s="6">
        <v>0</v>
      </c>
      <c r="F29">
        <v>0</v>
      </c>
      <c r="G29" s="6">
        <v>0</v>
      </c>
      <c r="H29">
        <v>0</v>
      </c>
      <c r="I29" s="6">
        <v>0</v>
      </c>
      <c r="J29">
        <v>1</v>
      </c>
      <c r="K29" s="3">
        <v>0</v>
      </c>
      <c r="L29">
        <v>0</v>
      </c>
      <c r="M29" s="6">
        <v>0</v>
      </c>
      <c r="N29">
        <v>0</v>
      </c>
      <c r="O29" s="6">
        <v>0</v>
      </c>
      <c r="P29">
        <v>0</v>
      </c>
      <c r="Q29" s="3">
        <v>0</v>
      </c>
      <c r="R29">
        <v>0</v>
      </c>
      <c r="S29" s="6">
        <v>0</v>
      </c>
      <c r="T29">
        <v>1</v>
      </c>
      <c r="U29" s="6">
        <v>1</v>
      </c>
      <c r="V29">
        <v>0</v>
      </c>
      <c r="W29" s="6">
        <v>0</v>
      </c>
      <c r="X29">
        <v>1</v>
      </c>
      <c r="Y29" s="6">
        <v>0</v>
      </c>
      <c r="Z29">
        <v>0</v>
      </c>
      <c r="AA29" s="6">
        <v>0</v>
      </c>
      <c r="AB29">
        <v>0</v>
      </c>
      <c r="AC29" s="3">
        <v>0</v>
      </c>
      <c r="AD29">
        <v>1</v>
      </c>
      <c r="AE29" s="6">
        <v>0</v>
      </c>
      <c r="AF29">
        <v>1</v>
      </c>
      <c r="AG29" s="3">
        <v>1</v>
      </c>
      <c r="AH29">
        <v>0</v>
      </c>
      <c r="AI29" s="6">
        <v>0</v>
      </c>
      <c r="AJ29">
        <v>1</v>
      </c>
      <c r="AK29" s="6">
        <v>0</v>
      </c>
      <c r="AL29">
        <v>0</v>
      </c>
      <c r="AM29" s="6">
        <v>0</v>
      </c>
      <c r="AN29">
        <v>0</v>
      </c>
      <c r="AO29" s="3">
        <v>0</v>
      </c>
      <c r="AP29">
        <v>0</v>
      </c>
      <c r="AQ29" s="6">
        <v>0</v>
      </c>
      <c r="AR29">
        <v>0</v>
      </c>
      <c r="AS29">
        <v>0</v>
      </c>
      <c r="AT29">
        <v>0</v>
      </c>
      <c r="AU29" s="3">
        <v>0</v>
      </c>
      <c r="AV29">
        <v>0</v>
      </c>
      <c r="AW29" s="6">
        <v>0</v>
      </c>
      <c r="AX29">
        <v>1</v>
      </c>
      <c r="AY29" s="6">
        <v>0</v>
      </c>
      <c r="AZ29">
        <v>1</v>
      </c>
      <c r="BA29" s="6">
        <v>0</v>
      </c>
      <c r="BB29">
        <v>0</v>
      </c>
      <c r="BC29" s="6">
        <v>0</v>
      </c>
      <c r="BD29">
        <v>0</v>
      </c>
      <c r="BE29" s="6">
        <v>0</v>
      </c>
      <c r="BF29">
        <v>1</v>
      </c>
      <c r="BG29" s="3">
        <v>1</v>
      </c>
      <c r="BH29" s="32">
        <v>3</v>
      </c>
      <c r="BI29" s="32">
        <v>2</v>
      </c>
      <c r="BJ29" s="32">
        <v>2</v>
      </c>
      <c r="BK29" s="32">
        <v>3</v>
      </c>
      <c r="BL29" s="85">
        <v>2</v>
      </c>
      <c r="BM29">
        <v>66</v>
      </c>
      <c r="BN29" s="3">
        <v>866</v>
      </c>
      <c r="BR29" s="11">
        <f t="shared" si="24"/>
        <v>0.5</v>
      </c>
      <c r="BS29" s="12">
        <f t="shared" si="24"/>
        <v>0</v>
      </c>
      <c r="BT29" s="11">
        <f t="shared" si="25"/>
        <v>0</v>
      </c>
      <c r="BU29" s="12">
        <f t="shared" si="25"/>
        <v>0</v>
      </c>
      <c r="BV29" s="11">
        <f t="shared" si="26"/>
        <v>0.33333333333333331</v>
      </c>
      <c r="BW29" s="12">
        <f t="shared" si="26"/>
        <v>0.16666666666666666</v>
      </c>
      <c r="BX29" s="11">
        <f t="shared" si="27"/>
        <v>0.22222222222222221</v>
      </c>
      <c r="BY29" s="39">
        <f t="shared" si="27"/>
        <v>0.1111111111111111</v>
      </c>
      <c r="BZ29" s="11">
        <f t="shared" si="28"/>
        <v>0.25</v>
      </c>
      <c r="CA29" s="12">
        <f t="shared" si="28"/>
        <v>0</v>
      </c>
      <c r="CB29" s="11">
        <f t="shared" si="29"/>
        <v>0</v>
      </c>
      <c r="CC29" s="12">
        <f t="shared" si="29"/>
        <v>0</v>
      </c>
      <c r="CD29" s="11">
        <f t="shared" si="30"/>
        <v>0.5</v>
      </c>
      <c r="CE29" s="12">
        <f t="shared" si="30"/>
        <v>0.16666666666666666</v>
      </c>
      <c r="CF29" s="11">
        <f t="shared" si="31"/>
        <v>0.33333333333333331</v>
      </c>
      <c r="CG29" s="39">
        <f t="shared" si="31"/>
        <v>0.1111111111111111</v>
      </c>
      <c r="CJ29" s="11">
        <f t="shared" si="32"/>
        <v>2</v>
      </c>
      <c r="CK29" s="11">
        <f t="shared" si="32"/>
        <v>0</v>
      </c>
      <c r="CL29" s="11">
        <f t="shared" si="33"/>
        <v>0</v>
      </c>
      <c r="CM29" s="11">
        <f t="shared" si="33"/>
        <v>0</v>
      </c>
      <c r="CN29" s="11">
        <f t="shared" si="34"/>
        <v>2</v>
      </c>
      <c r="CO29" s="11">
        <f t="shared" si="34"/>
        <v>1</v>
      </c>
      <c r="CP29" s="11">
        <f t="shared" si="35"/>
        <v>2</v>
      </c>
      <c r="CQ29" s="39">
        <f t="shared" si="35"/>
        <v>1</v>
      </c>
      <c r="CR29" s="11">
        <f t="shared" si="36"/>
        <v>1</v>
      </c>
      <c r="CS29" s="12">
        <f t="shared" si="36"/>
        <v>0</v>
      </c>
      <c r="CT29" s="11">
        <f t="shared" si="37"/>
        <v>0</v>
      </c>
      <c r="CU29" s="12">
        <f t="shared" si="37"/>
        <v>0</v>
      </c>
      <c r="CV29" s="11">
        <f t="shared" si="38"/>
        <v>3</v>
      </c>
      <c r="CW29" s="12">
        <f t="shared" si="38"/>
        <v>1</v>
      </c>
      <c r="CX29" s="11">
        <f t="shared" si="39"/>
        <v>3</v>
      </c>
      <c r="CY29" s="39">
        <f t="shared" si="39"/>
        <v>1</v>
      </c>
      <c r="CZ29" s="11"/>
    </row>
    <row r="30" spans="1:124" x14ac:dyDescent="0.25">
      <c r="A30" t="s">
        <v>194</v>
      </c>
      <c r="B30" t="s">
        <v>56</v>
      </c>
      <c r="C30" s="5">
        <v>1</v>
      </c>
      <c r="D30">
        <v>1</v>
      </c>
      <c r="E30" s="6">
        <v>0</v>
      </c>
      <c r="F30">
        <v>0</v>
      </c>
      <c r="G30" s="6">
        <v>0</v>
      </c>
      <c r="H30">
        <v>0</v>
      </c>
      <c r="I30" s="6">
        <v>0</v>
      </c>
      <c r="J30">
        <v>0</v>
      </c>
      <c r="K30" s="3">
        <v>0</v>
      </c>
      <c r="L30">
        <v>0</v>
      </c>
      <c r="M30" s="6">
        <v>0</v>
      </c>
      <c r="N30">
        <v>0</v>
      </c>
      <c r="O30" s="6">
        <v>0</v>
      </c>
      <c r="P30">
        <v>0</v>
      </c>
      <c r="Q30" s="3">
        <v>0</v>
      </c>
      <c r="R30">
        <v>0</v>
      </c>
      <c r="S30" s="6">
        <v>0</v>
      </c>
      <c r="T30">
        <v>0</v>
      </c>
      <c r="U30" s="6">
        <v>0</v>
      </c>
      <c r="V30">
        <v>0</v>
      </c>
      <c r="W30" s="6">
        <v>0</v>
      </c>
      <c r="X30">
        <v>0</v>
      </c>
      <c r="Y30" s="6">
        <v>0</v>
      </c>
      <c r="Z30">
        <v>0</v>
      </c>
      <c r="AA30" s="6">
        <v>0</v>
      </c>
      <c r="AB30">
        <v>0</v>
      </c>
      <c r="AC30" s="3">
        <v>0</v>
      </c>
      <c r="AD30">
        <v>0</v>
      </c>
      <c r="AE30" s="6">
        <v>1</v>
      </c>
      <c r="AF30">
        <v>1</v>
      </c>
      <c r="AG30" s="3">
        <v>1</v>
      </c>
      <c r="AH30">
        <v>0</v>
      </c>
      <c r="AI30" s="6">
        <v>0</v>
      </c>
      <c r="AJ30">
        <v>0</v>
      </c>
      <c r="AK30" s="6">
        <v>0</v>
      </c>
      <c r="AL30">
        <v>0</v>
      </c>
      <c r="AM30" s="6">
        <v>0</v>
      </c>
      <c r="AN30">
        <v>0</v>
      </c>
      <c r="AO30" s="3">
        <v>0</v>
      </c>
      <c r="AP30">
        <v>0</v>
      </c>
      <c r="AQ30" s="6">
        <v>0</v>
      </c>
      <c r="AR30">
        <v>0</v>
      </c>
      <c r="AS30">
        <v>0</v>
      </c>
      <c r="AT30">
        <v>0</v>
      </c>
      <c r="AU30" s="3">
        <v>0</v>
      </c>
      <c r="AV30">
        <v>0</v>
      </c>
      <c r="AW30" s="6">
        <v>0</v>
      </c>
      <c r="AX30">
        <v>0</v>
      </c>
      <c r="AY30" s="6">
        <v>0</v>
      </c>
      <c r="AZ30">
        <v>0</v>
      </c>
      <c r="BA30" s="6">
        <v>0</v>
      </c>
      <c r="BB30">
        <v>0</v>
      </c>
      <c r="BC30" s="6">
        <v>0</v>
      </c>
      <c r="BD30">
        <v>0</v>
      </c>
      <c r="BE30" s="6">
        <v>0</v>
      </c>
      <c r="BF30">
        <v>0</v>
      </c>
      <c r="BG30" s="3">
        <v>0</v>
      </c>
      <c r="BH30" s="32">
        <v>3</v>
      </c>
      <c r="BI30" s="32">
        <v>2</v>
      </c>
      <c r="BJ30" s="32">
        <v>2</v>
      </c>
      <c r="BK30" s="32">
        <v>3</v>
      </c>
      <c r="BL30" s="85">
        <v>3</v>
      </c>
      <c r="BM30">
        <v>142</v>
      </c>
      <c r="BN30" s="3">
        <v>481</v>
      </c>
      <c r="BR30" s="11">
        <f t="shared" si="24"/>
        <v>0.25</v>
      </c>
      <c r="BS30" s="12">
        <f t="shared" si="24"/>
        <v>0</v>
      </c>
      <c r="BT30" s="11">
        <f t="shared" si="25"/>
        <v>0</v>
      </c>
      <c r="BU30" s="12">
        <f t="shared" si="25"/>
        <v>0</v>
      </c>
      <c r="BV30" s="11">
        <f t="shared" si="26"/>
        <v>0</v>
      </c>
      <c r="BW30" s="12">
        <f t="shared" si="26"/>
        <v>0</v>
      </c>
      <c r="BX30" s="11">
        <f t="shared" si="27"/>
        <v>0</v>
      </c>
      <c r="BY30" s="39">
        <f t="shared" si="27"/>
        <v>0</v>
      </c>
      <c r="BZ30" s="11">
        <f t="shared" si="28"/>
        <v>0</v>
      </c>
      <c r="CA30" s="12">
        <f t="shared" si="28"/>
        <v>0</v>
      </c>
      <c r="CB30" s="11">
        <f t="shared" si="29"/>
        <v>0</v>
      </c>
      <c r="CC30" s="12">
        <f t="shared" si="29"/>
        <v>0</v>
      </c>
      <c r="CD30" s="11">
        <f t="shared" si="30"/>
        <v>0</v>
      </c>
      <c r="CE30" s="12">
        <f t="shared" si="30"/>
        <v>0</v>
      </c>
      <c r="CF30" s="11">
        <f>AVERAGE(AP30, AR30, AT30, AV30, AX30, AZ30, BB30, BD30, BF30)</f>
        <v>0</v>
      </c>
      <c r="CG30" s="39">
        <f t="shared" si="31"/>
        <v>0</v>
      </c>
      <c r="CJ30" s="11">
        <f t="shared" si="32"/>
        <v>1</v>
      </c>
      <c r="CK30" s="11">
        <f t="shared" si="32"/>
        <v>0</v>
      </c>
      <c r="CL30" s="11">
        <f t="shared" si="33"/>
        <v>0</v>
      </c>
      <c r="CM30" s="11">
        <f t="shared" si="33"/>
        <v>0</v>
      </c>
      <c r="CN30" s="11">
        <f t="shared" si="34"/>
        <v>0</v>
      </c>
      <c r="CO30" s="11">
        <f t="shared" si="34"/>
        <v>0</v>
      </c>
      <c r="CP30" s="11">
        <f t="shared" si="35"/>
        <v>0</v>
      </c>
      <c r="CQ30" s="39">
        <f t="shared" si="35"/>
        <v>0</v>
      </c>
      <c r="CR30" s="11">
        <f t="shared" si="36"/>
        <v>0</v>
      </c>
      <c r="CS30" s="12">
        <f t="shared" si="36"/>
        <v>0</v>
      </c>
      <c r="CT30" s="11">
        <f t="shared" si="37"/>
        <v>0</v>
      </c>
      <c r="CU30" s="12">
        <f t="shared" si="37"/>
        <v>0</v>
      </c>
      <c r="CV30" s="11">
        <f t="shared" si="38"/>
        <v>0</v>
      </c>
      <c r="CW30" s="12">
        <f t="shared" si="38"/>
        <v>0</v>
      </c>
      <c r="CX30" s="11">
        <f>SUM(AP30, AR30, AT30, AV30, AX30, AZ30, BB30, BD30, BF30)</f>
        <v>0</v>
      </c>
      <c r="CY30" s="39">
        <f t="shared" si="39"/>
        <v>0</v>
      </c>
      <c r="CZ30" s="11"/>
    </row>
    <row r="31" spans="1:124" x14ac:dyDescent="0.25">
      <c r="A31" t="s">
        <v>182</v>
      </c>
      <c r="B31" t="s">
        <v>56</v>
      </c>
      <c r="C31" s="5">
        <v>1</v>
      </c>
      <c r="D31">
        <v>1</v>
      </c>
      <c r="E31" s="6">
        <v>1</v>
      </c>
      <c r="F31">
        <v>0</v>
      </c>
      <c r="G31" s="6">
        <v>0</v>
      </c>
      <c r="H31">
        <v>0</v>
      </c>
      <c r="I31" s="6">
        <v>0</v>
      </c>
      <c r="J31">
        <v>0</v>
      </c>
      <c r="K31" s="3">
        <v>0</v>
      </c>
      <c r="L31">
        <v>0</v>
      </c>
      <c r="M31" s="6">
        <v>0</v>
      </c>
      <c r="N31">
        <v>0</v>
      </c>
      <c r="O31" s="6">
        <v>0</v>
      </c>
      <c r="P31">
        <v>0</v>
      </c>
      <c r="Q31" s="3">
        <v>0</v>
      </c>
      <c r="R31">
        <v>0</v>
      </c>
      <c r="S31" s="6">
        <v>0</v>
      </c>
      <c r="T31">
        <v>1</v>
      </c>
      <c r="U31" s="6">
        <v>1</v>
      </c>
      <c r="V31">
        <v>0</v>
      </c>
      <c r="W31" s="6">
        <v>0</v>
      </c>
      <c r="X31">
        <v>0</v>
      </c>
      <c r="Y31" s="6">
        <v>0</v>
      </c>
      <c r="Z31">
        <v>0</v>
      </c>
      <c r="AA31" s="6">
        <v>0</v>
      </c>
      <c r="AB31">
        <v>1</v>
      </c>
      <c r="AC31" s="3">
        <v>1</v>
      </c>
      <c r="AD31">
        <v>0</v>
      </c>
      <c r="AE31" s="6">
        <v>0</v>
      </c>
      <c r="AF31">
        <v>1</v>
      </c>
      <c r="AG31" s="3">
        <v>1</v>
      </c>
      <c r="AH31">
        <v>0</v>
      </c>
      <c r="AI31" s="6">
        <v>0</v>
      </c>
      <c r="AJ31">
        <v>0</v>
      </c>
      <c r="AK31" s="6">
        <v>0</v>
      </c>
      <c r="AL31">
        <v>1</v>
      </c>
      <c r="AM31" s="6">
        <v>0</v>
      </c>
      <c r="AN31">
        <v>0</v>
      </c>
      <c r="AO31" s="3">
        <v>0</v>
      </c>
      <c r="AP31">
        <v>0</v>
      </c>
      <c r="AQ31" s="6">
        <v>0</v>
      </c>
      <c r="AR31">
        <v>0</v>
      </c>
      <c r="AS31">
        <v>0</v>
      </c>
      <c r="AT31">
        <v>0</v>
      </c>
      <c r="AU31" s="3">
        <v>0</v>
      </c>
      <c r="AV31">
        <v>0</v>
      </c>
      <c r="AW31" s="6">
        <v>0</v>
      </c>
      <c r="AX31">
        <v>1</v>
      </c>
      <c r="AY31" s="6">
        <v>0</v>
      </c>
      <c r="AZ31">
        <v>0</v>
      </c>
      <c r="BA31" s="6">
        <v>0</v>
      </c>
      <c r="BB31">
        <v>0</v>
      </c>
      <c r="BC31" s="6">
        <v>0</v>
      </c>
      <c r="BD31">
        <v>0</v>
      </c>
      <c r="BE31" s="6">
        <v>0</v>
      </c>
      <c r="BF31">
        <v>1</v>
      </c>
      <c r="BG31" s="3">
        <v>0</v>
      </c>
      <c r="BH31" s="32">
        <v>3</v>
      </c>
      <c r="BI31" s="32">
        <v>2</v>
      </c>
      <c r="BJ31" s="32">
        <v>1</v>
      </c>
      <c r="BK31" s="32">
        <v>4</v>
      </c>
      <c r="BL31" s="85">
        <v>3</v>
      </c>
      <c r="BM31">
        <v>81</v>
      </c>
      <c r="BN31" s="3">
        <v>565</v>
      </c>
      <c r="BR31" s="11">
        <f t="shared" si="24"/>
        <v>0.25</v>
      </c>
      <c r="BS31" s="12">
        <f t="shared" si="24"/>
        <v>0.25</v>
      </c>
      <c r="BT31" s="11">
        <f t="shared" si="25"/>
        <v>0</v>
      </c>
      <c r="BU31" s="12">
        <f t="shared" si="25"/>
        <v>0</v>
      </c>
      <c r="BV31" s="11">
        <f t="shared" si="26"/>
        <v>0.33333333333333331</v>
      </c>
      <c r="BW31" s="12">
        <f t="shared" si="26"/>
        <v>0.33333333333333331</v>
      </c>
      <c r="BX31" s="11">
        <f t="shared" si="27"/>
        <v>0.22222222222222221</v>
      </c>
      <c r="BY31" s="39">
        <f t="shared" si="27"/>
        <v>0.22222222222222221</v>
      </c>
      <c r="BZ31" s="11">
        <f t="shared" si="28"/>
        <v>0.25</v>
      </c>
      <c r="CA31" s="12">
        <f t="shared" si="28"/>
        <v>0</v>
      </c>
      <c r="CB31" s="11">
        <f t="shared" si="29"/>
        <v>0</v>
      </c>
      <c r="CC31" s="12">
        <f t="shared" si="29"/>
        <v>0</v>
      </c>
      <c r="CD31" s="11">
        <f t="shared" si="30"/>
        <v>0.33333333333333331</v>
      </c>
      <c r="CE31" s="12">
        <f t="shared" si="30"/>
        <v>0</v>
      </c>
      <c r="CF31" s="11">
        <f t="shared" si="31"/>
        <v>0.22222222222222221</v>
      </c>
      <c r="CG31" s="39">
        <f t="shared" si="31"/>
        <v>0</v>
      </c>
      <c r="CJ31" s="11">
        <f t="shared" si="32"/>
        <v>1</v>
      </c>
      <c r="CK31" s="11">
        <f t="shared" si="32"/>
        <v>1</v>
      </c>
      <c r="CL31" s="11">
        <f t="shared" si="33"/>
        <v>0</v>
      </c>
      <c r="CM31" s="11">
        <f t="shared" si="33"/>
        <v>0</v>
      </c>
      <c r="CN31" s="11">
        <f t="shared" si="34"/>
        <v>2</v>
      </c>
      <c r="CO31" s="11">
        <f t="shared" si="34"/>
        <v>2</v>
      </c>
      <c r="CP31" s="11">
        <f t="shared" si="35"/>
        <v>2</v>
      </c>
      <c r="CQ31" s="39">
        <f t="shared" si="35"/>
        <v>2</v>
      </c>
      <c r="CR31" s="11">
        <f t="shared" si="36"/>
        <v>1</v>
      </c>
      <c r="CS31" s="12">
        <f t="shared" si="36"/>
        <v>0</v>
      </c>
      <c r="CT31" s="11">
        <f t="shared" si="37"/>
        <v>0</v>
      </c>
      <c r="CU31" s="12">
        <f t="shared" si="37"/>
        <v>0</v>
      </c>
      <c r="CV31" s="11">
        <f t="shared" si="38"/>
        <v>2</v>
      </c>
      <c r="CW31" s="12">
        <f t="shared" si="38"/>
        <v>0</v>
      </c>
      <c r="CX31" s="11">
        <f t="shared" si="39"/>
        <v>2</v>
      </c>
      <c r="CY31" s="39">
        <f t="shared" si="39"/>
        <v>0</v>
      </c>
      <c r="CZ31" s="11"/>
    </row>
    <row r="32" spans="1:124" s="13" customFormat="1" ht="18.75" x14ac:dyDescent="0.3">
      <c r="A32" s="13" t="s">
        <v>426</v>
      </c>
      <c r="C32" s="30"/>
      <c r="D32" s="18">
        <f t="shared" ref="D32:BN32" si="40">AVERAGE(D7:D31)</f>
        <v>0.91304347826086951</v>
      </c>
      <c r="E32" s="19">
        <f t="shared" si="40"/>
        <v>0.21739130434782608</v>
      </c>
      <c r="F32" s="18">
        <f t="shared" si="40"/>
        <v>8.6956521739130432E-2</v>
      </c>
      <c r="G32" s="19">
        <f t="shared" si="40"/>
        <v>4.3478260869565216E-2</v>
      </c>
      <c r="H32" s="18">
        <f t="shared" si="40"/>
        <v>0.30434782608695654</v>
      </c>
      <c r="I32" s="19">
        <f t="shared" si="40"/>
        <v>4.3478260869565216E-2</v>
      </c>
      <c r="J32" s="18">
        <f t="shared" si="40"/>
        <v>0.60869565217391308</v>
      </c>
      <c r="K32" s="38">
        <f t="shared" si="40"/>
        <v>8.6956521739130432E-2</v>
      </c>
      <c r="L32" s="18">
        <f t="shared" si="40"/>
        <v>4.3478260869565216E-2</v>
      </c>
      <c r="M32" s="19">
        <f t="shared" si="40"/>
        <v>0</v>
      </c>
      <c r="N32" s="18">
        <f t="shared" si="40"/>
        <v>4.3478260869565216E-2</v>
      </c>
      <c r="O32" s="19">
        <f t="shared" si="40"/>
        <v>0</v>
      </c>
      <c r="P32" s="18">
        <f t="shared" si="40"/>
        <v>8.6956521739130432E-2</v>
      </c>
      <c r="Q32" s="38">
        <f t="shared" si="40"/>
        <v>0</v>
      </c>
      <c r="R32" s="18">
        <f t="shared" si="40"/>
        <v>0</v>
      </c>
      <c r="S32" s="19">
        <f t="shared" si="40"/>
        <v>0</v>
      </c>
      <c r="T32" s="18">
        <f t="shared" si="40"/>
        <v>0.60869565217391308</v>
      </c>
      <c r="U32" s="19">
        <f t="shared" si="40"/>
        <v>0.56521739130434778</v>
      </c>
      <c r="V32" s="18">
        <f t="shared" si="40"/>
        <v>4.3478260869565216E-2</v>
      </c>
      <c r="W32" s="19">
        <f t="shared" si="40"/>
        <v>0</v>
      </c>
      <c r="X32" s="18">
        <f t="shared" si="40"/>
        <v>0.60869565217391308</v>
      </c>
      <c r="Y32" s="19">
        <f t="shared" si="40"/>
        <v>0.43478260869565216</v>
      </c>
      <c r="Z32" s="18">
        <f t="shared" si="40"/>
        <v>0.17391304347826086</v>
      </c>
      <c r="AA32" s="19">
        <f t="shared" si="40"/>
        <v>0</v>
      </c>
      <c r="AB32" s="18">
        <f t="shared" si="40"/>
        <v>0.47826086956521741</v>
      </c>
      <c r="AC32" s="38">
        <f t="shared" si="40"/>
        <v>0.17391304347826086</v>
      </c>
      <c r="AD32" s="18">
        <f t="shared" si="40"/>
        <v>0.47826086956521741</v>
      </c>
      <c r="AE32" s="19">
        <f t="shared" si="40"/>
        <v>0.65217391304347827</v>
      </c>
      <c r="AF32" s="18">
        <f t="shared" si="40"/>
        <v>0.95652173913043481</v>
      </c>
      <c r="AG32" s="38">
        <f t="shared" si="40"/>
        <v>0.78260869565217395</v>
      </c>
      <c r="AH32" s="18">
        <f t="shared" si="40"/>
        <v>0.30434782608695654</v>
      </c>
      <c r="AI32" s="19">
        <f t="shared" si="40"/>
        <v>0</v>
      </c>
      <c r="AJ32" s="18">
        <f t="shared" si="40"/>
        <v>0.34782608695652173</v>
      </c>
      <c r="AK32" s="19">
        <f t="shared" si="40"/>
        <v>4.3478260869565216E-2</v>
      </c>
      <c r="AL32" s="18">
        <f t="shared" si="40"/>
        <v>0.21739130434782608</v>
      </c>
      <c r="AM32" s="19">
        <f t="shared" si="40"/>
        <v>4.3478260869565216E-2</v>
      </c>
      <c r="AN32" s="18">
        <f t="shared" si="40"/>
        <v>8.6956521739130432E-2</v>
      </c>
      <c r="AO32" s="38">
        <f t="shared" si="40"/>
        <v>4.3478260869565216E-2</v>
      </c>
      <c r="AP32" s="18">
        <f t="shared" si="40"/>
        <v>4.3478260869565216E-2</v>
      </c>
      <c r="AQ32" s="19">
        <f t="shared" si="40"/>
        <v>0</v>
      </c>
      <c r="AR32" s="18">
        <f t="shared" si="40"/>
        <v>4.3478260869565216E-2</v>
      </c>
      <c r="AS32" s="19">
        <f t="shared" si="40"/>
        <v>0</v>
      </c>
      <c r="AT32" s="18">
        <f t="shared" si="40"/>
        <v>0.13043478260869565</v>
      </c>
      <c r="AU32" s="38">
        <f t="shared" si="40"/>
        <v>0</v>
      </c>
      <c r="AV32" s="18">
        <f t="shared" si="40"/>
        <v>8.6956521739130432E-2</v>
      </c>
      <c r="AW32" s="19">
        <f t="shared" si="40"/>
        <v>4.3478260869565216E-2</v>
      </c>
      <c r="AX32" s="18">
        <f t="shared" si="40"/>
        <v>0.60869565217391308</v>
      </c>
      <c r="AY32" s="19">
        <f t="shared" si="40"/>
        <v>8.6956521739130432E-2</v>
      </c>
      <c r="AZ32" s="18">
        <f t="shared" si="40"/>
        <v>0.30434782608695654</v>
      </c>
      <c r="BA32" s="19">
        <f t="shared" si="40"/>
        <v>0</v>
      </c>
      <c r="BB32" s="18">
        <f t="shared" si="40"/>
        <v>8.6956521739130432E-2</v>
      </c>
      <c r="BC32" s="19">
        <f t="shared" si="40"/>
        <v>4.3478260869565216E-2</v>
      </c>
      <c r="BD32" s="18">
        <f t="shared" si="40"/>
        <v>0.13043478260869565</v>
      </c>
      <c r="BE32" s="19">
        <f t="shared" si="40"/>
        <v>0</v>
      </c>
      <c r="BF32" s="18">
        <f t="shared" si="40"/>
        <v>0.43478260869565216</v>
      </c>
      <c r="BG32" s="38">
        <f t="shared" si="40"/>
        <v>0.17391304347826086</v>
      </c>
      <c r="BH32" s="104">
        <f t="shared" si="40"/>
        <v>2.8260869565217392</v>
      </c>
      <c r="BI32" s="104">
        <f t="shared" si="40"/>
        <v>2.5217391304347827</v>
      </c>
      <c r="BJ32" s="104">
        <f t="shared" si="40"/>
        <v>1.5217391304347827</v>
      </c>
      <c r="BK32" s="104">
        <f t="shared" si="40"/>
        <v>3.6956521739130435</v>
      </c>
      <c r="BL32" s="105">
        <f t="shared" si="40"/>
        <v>3.0869565217391304</v>
      </c>
      <c r="BM32" s="17">
        <f t="shared" si="40"/>
        <v>107.73913043478261</v>
      </c>
      <c r="BN32" s="40">
        <f t="shared" si="40"/>
        <v>926.73913043478262</v>
      </c>
      <c r="BO32" s="14"/>
      <c r="BP32" s="18"/>
      <c r="BQ32" s="38"/>
      <c r="BR32" s="18">
        <f t="shared" ref="BR32:CG32" si="41">AVERAGE(BR7:BR31)</f>
        <v>0.47826086956521741</v>
      </c>
      <c r="BS32" s="19">
        <f t="shared" si="41"/>
        <v>9.7826086956521743E-2</v>
      </c>
      <c r="BT32" s="18">
        <f t="shared" si="41"/>
        <v>5.7971014492753617E-2</v>
      </c>
      <c r="BU32" s="19">
        <f t="shared" si="41"/>
        <v>0</v>
      </c>
      <c r="BV32" s="18">
        <f t="shared" si="41"/>
        <v>0.3188405797101449</v>
      </c>
      <c r="BW32" s="19">
        <f t="shared" si="41"/>
        <v>0.19565217391304343</v>
      </c>
      <c r="BX32" s="142">
        <f t="shared" si="41"/>
        <v>0.23188405797101447</v>
      </c>
      <c r="BY32" s="143">
        <f t="shared" si="41"/>
        <v>0.13043478260869568</v>
      </c>
      <c r="BZ32" s="18">
        <f t="shared" si="41"/>
        <v>0.2391304347826087</v>
      </c>
      <c r="CA32" s="19">
        <f t="shared" si="41"/>
        <v>3.2608695652173912E-2</v>
      </c>
      <c r="CB32" s="18">
        <f t="shared" si="41"/>
        <v>7.2463768115942018E-2</v>
      </c>
      <c r="CC32" s="19">
        <f t="shared" si="41"/>
        <v>0</v>
      </c>
      <c r="CD32" s="18">
        <f t="shared" si="41"/>
        <v>0.27536231884057971</v>
      </c>
      <c r="CE32" s="19">
        <f t="shared" si="41"/>
        <v>5.7971014492753617E-2</v>
      </c>
      <c r="CF32" s="132">
        <f t="shared" si="41"/>
        <v>0.20772946859903382</v>
      </c>
      <c r="CG32" s="138">
        <f t="shared" si="41"/>
        <v>3.8647342995169087E-2</v>
      </c>
      <c r="CI32" s="106" t="s">
        <v>148</v>
      </c>
      <c r="CJ32" s="18">
        <f t="shared" ref="CJ32:CY32" si="42">VARP(CJ7:CJ31)</f>
        <v>0.77504725897920601</v>
      </c>
      <c r="CK32" s="18">
        <f t="shared" si="42"/>
        <v>0.5860113421550095</v>
      </c>
      <c r="CL32" s="18">
        <f t="shared" si="42"/>
        <v>0.23062381852551986</v>
      </c>
      <c r="CM32" s="18">
        <f t="shared" si="42"/>
        <v>0</v>
      </c>
      <c r="CN32" s="18">
        <f t="shared" si="42"/>
        <v>1.6446124763705103</v>
      </c>
      <c r="CO32" s="18">
        <f t="shared" si="42"/>
        <v>0.75236294896030242</v>
      </c>
      <c r="CP32" s="18">
        <f t="shared" si="42"/>
        <v>2.340264650283554</v>
      </c>
      <c r="CQ32" s="38">
        <f t="shared" si="42"/>
        <v>0.75236294896030242</v>
      </c>
      <c r="CR32" s="18">
        <f t="shared" si="42"/>
        <v>0.73724007561436677</v>
      </c>
      <c r="CS32" s="19">
        <f t="shared" si="42"/>
        <v>0.11342155009451796</v>
      </c>
      <c r="CT32" s="18">
        <f t="shared" si="42"/>
        <v>0.34404536862003782</v>
      </c>
      <c r="CU32" s="19">
        <f t="shared" si="42"/>
        <v>0</v>
      </c>
      <c r="CV32" s="18">
        <f t="shared" si="42"/>
        <v>1.9659735349716445</v>
      </c>
      <c r="CW32" s="19">
        <f t="shared" si="42"/>
        <v>0.48771266540642721</v>
      </c>
      <c r="CX32" s="18">
        <f t="shared" si="42"/>
        <v>2.8090737240075616</v>
      </c>
      <c r="CY32" s="38">
        <f t="shared" si="42"/>
        <v>0.48771266540642721</v>
      </c>
      <c r="CZ32" s="18"/>
    </row>
    <row r="33" spans="1:128" ht="17.25" customHeight="1" x14ac:dyDescent="0.25">
      <c r="A33" t="s">
        <v>146</v>
      </c>
      <c r="D33" s="11">
        <f t="shared" ref="D33:BG33" si="43">VARP(D7:D31)</f>
        <v>7.9395085066162566E-2</v>
      </c>
      <c r="E33" s="12">
        <f t="shared" si="43"/>
        <v>0.17013232514177692</v>
      </c>
      <c r="F33" s="11">
        <f t="shared" si="43"/>
        <v>7.9395085066162566E-2</v>
      </c>
      <c r="G33" s="12">
        <f t="shared" si="43"/>
        <v>4.1587901701323253E-2</v>
      </c>
      <c r="H33" s="11">
        <f t="shared" si="43"/>
        <v>0.21172022684310018</v>
      </c>
      <c r="I33" s="12">
        <f t="shared" si="43"/>
        <v>4.1587901701323253E-2</v>
      </c>
      <c r="J33" s="11">
        <f t="shared" si="43"/>
        <v>0.23818525519848771</v>
      </c>
      <c r="K33" s="39">
        <f t="shared" si="43"/>
        <v>7.9395085066162566E-2</v>
      </c>
      <c r="L33" s="11">
        <f t="shared" si="43"/>
        <v>4.1587901701323253E-2</v>
      </c>
      <c r="M33" s="12">
        <f t="shared" si="43"/>
        <v>0</v>
      </c>
      <c r="N33" s="11">
        <f t="shared" si="43"/>
        <v>4.1587901701323253E-2</v>
      </c>
      <c r="O33" s="12">
        <f t="shared" si="43"/>
        <v>0</v>
      </c>
      <c r="P33" s="11">
        <f t="shared" si="43"/>
        <v>7.9395085066162566E-2</v>
      </c>
      <c r="Q33" s="39">
        <f t="shared" si="43"/>
        <v>0</v>
      </c>
      <c r="R33" s="11">
        <f t="shared" si="43"/>
        <v>0</v>
      </c>
      <c r="S33" s="12">
        <f t="shared" si="43"/>
        <v>0</v>
      </c>
      <c r="T33" s="11">
        <f t="shared" si="43"/>
        <v>0.23818525519848771</v>
      </c>
      <c r="U33" s="12">
        <f t="shared" si="43"/>
        <v>0.24574669187145556</v>
      </c>
      <c r="V33" s="11">
        <f t="shared" si="43"/>
        <v>4.1587901701323253E-2</v>
      </c>
      <c r="W33" s="12">
        <f t="shared" si="43"/>
        <v>0</v>
      </c>
      <c r="X33" s="11">
        <f t="shared" si="43"/>
        <v>0.23818525519848771</v>
      </c>
      <c r="Y33" s="12">
        <f t="shared" si="43"/>
        <v>0.24574669187145556</v>
      </c>
      <c r="Z33" s="11">
        <f t="shared" si="43"/>
        <v>0.14366729678638943</v>
      </c>
      <c r="AA33" s="12">
        <f t="shared" si="43"/>
        <v>0</v>
      </c>
      <c r="AB33" s="11">
        <f t="shared" si="43"/>
        <v>0.2495274102079395</v>
      </c>
      <c r="AC33" s="39">
        <f t="shared" si="43"/>
        <v>0.14366729678638943</v>
      </c>
      <c r="AD33" s="11">
        <f t="shared" si="43"/>
        <v>0.2495274102079395</v>
      </c>
      <c r="AE33" s="12">
        <f t="shared" si="43"/>
        <v>0.22684310018903592</v>
      </c>
      <c r="AF33" s="11">
        <f t="shared" si="43"/>
        <v>4.1587901701323253E-2</v>
      </c>
      <c r="AG33" s="39">
        <f t="shared" si="43"/>
        <v>0.17013232514177692</v>
      </c>
      <c r="AH33" s="11">
        <f t="shared" si="43"/>
        <v>0.21172022684310018</v>
      </c>
      <c r="AI33" s="12">
        <f t="shared" si="43"/>
        <v>0</v>
      </c>
      <c r="AJ33" s="11">
        <f t="shared" si="43"/>
        <v>0.22684310018903592</v>
      </c>
      <c r="AK33" s="12">
        <f t="shared" si="43"/>
        <v>4.1587901701323253E-2</v>
      </c>
      <c r="AL33" s="11">
        <f t="shared" si="43"/>
        <v>0.17013232514177692</v>
      </c>
      <c r="AM33" s="12">
        <f t="shared" si="43"/>
        <v>4.1587901701323253E-2</v>
      </c>
      <c r="AN33" s="11">
        <f t="shared" si="43"/>
        <v>7.9395085066162566E-2</v>
      </c>
      <c r="AO33" s="39">
        <f t="shared" si="43"/>
        <v>4.1587901701323253E-2</v>
      </c>
      <c r="AP33" s="11">
        <f t="shared" si="43"/>
        <v>4.1587901701323253E-2</v>
      </c>
      <c r="AQ33" s="12">
        <f t="shared" si="43"/>
        <v>0</v>
      </c>
      <c r="AR33" s="11">
        <f t="shared" si="43"/>
        <v>4.1587901701323253E-2</v>
      </c>
      <c r="AS33" s="12">
        <f t="shared" si="43"/>
        <v>0</v>
      </c>
      <c r="AT33" s="11">
        <f t="shared" si="43"/>
        <v>0.11342155009451796</v>
      </c>
      <c r="AU33" s="39">
        <f t="shared" si="43"/>
        <v>0</v>
      </c>
      <c r="AV33" s="11">
        <f t="shared" si="43"/>
        <v>7.9395085066162566E-2</v>
      </c>
      <c r="AW33" s="12">
        <f t="shared" si="43"/>
        <v>4.1587901701323253E-2</v>
      </c>
      <c r="AX33" s="11">
        <f t="shared" si="43"/>
        <v>0.23818525519848771</v>
      </c>
      <c r="AY33" s="12">
        <f t="shared" si="43"/>
        <v>7.9395085066162566E-2</v>
      </c>
      <c r="AZ33" s="11">
        <f t="shared" si="43"/>
        <v>0.21172022684310018</v>
      </c>
      <c r="BA33" s="12">
        <f t="shared" si="43"/>
        <v>0</v>
      </c>
      <c r="BB33" s="11">
        <f t="shared" si="43"/>
        <v>7.9395085066162566E-2</v>
      </c>
      <c r="BC33" s="12">
        <f t="shared" si="43"/>
        <v>4.1587901701323253E-2</v>
      </c>
      <c r="BD33" s="11">
        <f t="shared" si="43"/>
        <v>0.11342155009451796</v>
      </c>
      <c r="BE33" s="12">
        <f t="shared" si="43"/>
        <v>0</v>
      </c>
      <c r="BF33" s="11">
        <f t="shared" si="43"/>
        <v>0.24574669187145556</v>
      </c>
      <c r="BG33" s="39">
        <f t="shared" si="43"/>
        <v>0.14366729678638943</v>
      </c>
      <c r="BH33" s="32"/>
      <c r="BI33" s="32"/>
      <c r="BJ33" s="32"/>
      <c r="BK33" s="32"/>
      <c r="BL33" s="85"/>
      <c r="BM33" s="32"/>
      <c r="BN33" s="5"/>
      <c r="BP33" s="157" t="s">
        <v>164</v>
      </c>
      <c r="BQ33" s="227"/>
      <c r="BR33" s="107">
        <f t="shared" ref="BR33:CG33" si="44">STDEV(BR7:BR31)</f>
        <v>0.22503842447484065</v>
      </c>
      <c r="BS33" s="108">
        <f t="shared" si="44"/>
        <v>0.19567962038493456</v>
      </c>
      <c r="BT33" s="107">
        <f t="shared" si="44"/>
        <v>0.16367539670117701</v>
      </c>
      <c r="BU33" s="108">
        <f t="shared" si="44"/>
        <v>0</v>
      </c>
      <c r="BV33" s="107">
        <f t="shared" si="44"/>
        <v>0.218541096372488</v>
      </c>
      <c r="BW33" s="108">
        <f t="shared" si="44"/>
        <v>0.14781381539909272</v>
      </c>
      <c r="BX33" s="135">
        <f t="shared" si="44"/>
        <v>0.1737971116058534</v>
      </c>
      <c r="BY33" s="140">
        <f t="shared" si="44"/>
        <v>9.8542543599395141E-2</v>
      </c>
      <c r="BZ33" s="11">
        <f t="shared" si="44"/>
        <v>0.21948106241517348</v>
      </c>
      <c r="CA33" s="12">
        <f t="shared" si="44"/>
        <v>8.6087555393772733E-2</v>
      </c>
      <c r="CB33" s="11">
        <f t="shared" si="44"/>
        <v>0.19991214583367009</v>
      </c>
      <c r="CC33" s="12">
        <f t="shared" si="44"/>
        <v>0</v>
      </c>
      <c r="CD33" s="11">
        <f t="shared" si="44"/>
        <v>0.23894071605383205</v>
      </c>
      <c r="CE33" s="12">
        <f t="shared" si="44"/>
        <v>0.11900996957828801</v>
      </c>
      <c r="CF33" s="134">
        <f t="shared" si="44"/>
        <v>0.19041082593459396</v>
      </c>
      <c r="CG33" s="139">
        <f t="shared" si="44"/>
        <v>7.9339979718858658E-2</v>
      </c>
      <c r="CI33" s="3" t="s">
        <v>149</v>
      </c>
      <c r="CJ33" s="11">
        <f>SUM(D33, F33, H33, J33)</f>
        <v>0.60869565217391308</v>
      </c>
      <c r="CK33" s="11">
        <f>SUM(E33, G33, I33, K33)</f>
        <v>0.33270321361058597</v>
      </c>
      <c r="CL33" s="11">
        <f>SUM(L33, N33, P33)</f>
        <v>0.16257088846880907</v>
      </c>
      <c r="CM33" s="11">
        <f>SUM(M33, O33, Q33)</f>
        <v>0</v>
      </c>
      <c r="CN33" s="11">
        <f>SUM(R33, T33, V33, X33, Z33, AB33)</f>
        <v>0.91115311909262764</v>
      </c>
      <c r="CO33" s="11">
        <f>SUM(S33, U33, W33, Y33, AA33, AC33)</f>
        <v>0.63516068052930053</v>
      </c>
      <c r="CP33" s="11">
        <f>SUM(L33, N33, P33, R33, T33, V33, X33, Z33, AB33)</f>
        <v>1.0737240075614367</v>
      </c>
      <c r="CQ33" s="39">
        <f>SUM(M33, O33, Q33, S33, U33, W33, Y33, AA33, AC33)</f>
        <v>0.63516068052930053</v>
      </c>
      <c r="CR33" s="11">
        <f>SUM(AH33, AJ33, AL33, AN33)</f>
        <v>0.68809073724007552</v>
      </c>
      <c r="CS33" s="12">
        <f>SUM(AI33, AK33, AM33, AO33)</f>
        <v>0.12476370510396975</v>
      </c>
      <c r="CT33" s="11">
        <f>SUM(AP33, AR33, AT33)</f>
        <v>0.19659735349716445</v>
      </c>
      <c r="CU33" s="12">
        <f>SUM(AQ33, AS33, AU33)</f>
        <v>0</v>
      </c>
      <c r="CV33" s="11">
        <f>SUM(AV33, AX33, AZ33, BB33, BD33, BF33)</f>
        <v>0.96786389413988649</v>
      </c>
      <c r="CW33" s="12">
        <f>SUM(AW33, AY33, BA33, BC33, BE33, BG33)</f>
        <v>0.30623818525519853</v>
      </c>
      <c r="CX33" s="11">
        <f>SUM(AP33, AR33, AT33, AV33, AX33, AZ33, BB33, BD33, BF33)</f>
        <v>1.1644612476370511</v>
      </c>
      <c r="CY33" s="39">
        <f>SUM(AQ33, AS33, AU33, AW33, AY33, BA33, BC33, BE33, BG33)</f>
        <v>0.30623818525519853</v>
      </c>
      <c r="CZ33" s="11"/>
    </row>
    <row r="34" spans="1:128" ht="17.25" customHeight="1" x14ac:dyDescent="0.3">
      <c r="A34" t="s">
        <v>366</v>
      </c>
      <c r="AX34" s="32"/>
      <c r="AY34" s="85"/>
      <c r="AZ34" s="32"/>
      <c r="BA34" s="85"/>
      <c r="BB34" s="32"/>
      <c r="BC34" s="85"/>
      <c r="BD34" s="32"/>
      <c r="BE34" s="85"/>
      <c r="BF34" s="32"/>
      <c r="BG34" s="5"/>
      <c r="BH34" s="32"/>
      <c r="BI34" s="32"/>
      <c r="BJ34" s="32"/>
      <c r="BK34" s="32"/>
      <c r="BL34" s="85"/>
      <c r="BM34" s="32"/>
      <c r="BN34" s="5"/>
      <c r="BP34" s="160"/>
      <c r="BQ34" s="226"/>
      <c r="BR34" s="11"/>
      <c r="BS34" s="12"/>
      <c r="BT34" s="11"/>
      <c r="BU34" s="12"/>
      <c r="BV34" s="11"/>
      <c r="BW34" s="12"/>
      <c r="BX34" s="135"/>
      <c r="BY34" s="140"/>
      <c r="BZ34" s="11"/>
      <c r="CA34" s="12"/>
      <c r="CB34" s="11"/>
      <c r="CC34" s="12"/>
      <c r="CD34" s="11"/>
      <c r="CE34" s="12"/>
      <c r="CF34" s="135"/>
      <c r="CG34" s="140"/>
      <c r="CI34" s="109" t="s">
        <v>155</v>
      </c>
      <c r="CJ34" s="26">
        <f>(4/(4 - 1)) * ( 1 - CJ33/CJ32)</f>
        <v>0.28617886178861768</v>
      </c>
      <c r="CK34" s="27">
        <f>(4/(4 - 1)) * ( 1 - CK33/CK32)</f>
        <v>0.57634408602150544</v>
      </c>
      <c r="CL34" s="26">
        <f>(3/(3 - 1)) * ( 1 - CL33/CL32)</f>
        <v>0.44262295081967212</v>
      </c>
      <c r="CM34" s="27" t="e">
        <f>(3/(3 - 1)) * ( 1 - CM33/CM32)</f>
        <v>#DIV/0!</v>
      </c>
      <c r="CN34" s="26">
        <f>(6/(6 - 1)) * ( 1 - CN33/CN32)</f>
        <v>0.53517241379310343</v>
      </c>
      <c r="CO34" s="27">
        <f>(6/(6 - 1)) * ( 1 - CO33/CO32)</f>
        <v>0.18693467336683417</v>
      </c>
      <c r="CP34" s="110">
        <f>(9/(9 - 1)) * ( 1 - CP33/CP32)</f>
        <v>0.60884491114701134</v>
      </c>
      <c r="CQ34" s="111">
        <f>(13/(13 - 1)) * ( 1 - CQ33/CQ32)</f>
        <v>0.16876046901172528</v>
      </c>
      <c r="CR34" s="26">
        <f>(4/(4 - 1)) * ( 1 - CR33/CR32)</f>
        <v>8.8888888888889156E-2</v>
      </c>
      <c r="CS34" s="27">
        <f>(4/(4 - 1)) * ( 1 - CS33/CS32)</f>
        <v>-0.13333333333333314</v>
      </c>
      <c r="CT34" s="26">
        <f>(3/(3 - 1)) * ( 1 - CT33/CT32)</f>
        <v>0.6428571428571429</v>
      </c>
      <c r="CU34" s="27" t="e">
        <f>(3/(3 - 1)) * ( 1 - CU33/CU32)</f>
        <v>#DIV/0!</v>
      </c>
      <c r="CV34" s="26">
        <f>(6/(6 - 1)) * ( 1 - CV33/CV32)</f>
        <v>0.60923076923076913</v>
      </c>
      <c r="CW34" s="27">
        <f>(6/(6 - 1)) * ( 1 - CW33/CW32)</f>
        <v>0.44651162790697657</v>
      </c>
      <c r="CX34" s="79">
        <f>(9/(9 - 1)) * ( 1 - CX33/CX32)</f>
        <v>0.65864737550471064</v>
      </c>
      <c r="CY34" s="112">
        <f>(13/(13 - 1)) * ( 1 - CY33/CY32)</f>
        <v>0.40310077519379828</v>
      </c>
      <c r="CZ34" s="26"/>
    </row>
    <row r="35" spans="1:128" ht="17.25" customHeight="1" x14ac:dyDescent="0.3">
      <c r="A35" t="s">
        <v>388</v>
      </c>
      <c r="AX35" s="32"/>
      <c r="AY35" s="85"/>
      <c r="AZ35" s="32"/>
      <c r="BA35" s="85"/>
      <c r="BB35" s="32"/>
      <c r="BC35" s="85"/>
      <c r="BD35" s="32"/>
      <c r="BE35" s="85"/>
      <c r="BF35" s="32"/>
      <c r="BG35" s="5"/>
      <c r="BH35" s="32"/>
      <c r="BI35" s="32"/>
      <c r="BJ35" s="32"/>
      <c r="BK35" s="32"/>
      <c r="BL35" s="85"/>
      <c r="BM35" s="32"/>
      <c r="BN35" s="5"/>
      <c r="BP35" s="127"/>
      <c r="BQ35" s="117"/>
      <c r="BR35" s="11"/>
      <c r="BS35" s="12"/>
      <c r="BT35" s="11"/>
      <c r="BU35" s="12"/>
      <c r="BV35" s="11"/>
      <c r="BW35" s="12"/>
      <c r="BX35" s="144">
        <v>0.29332999999999998</v>
      </c>
      <c r="BY35" s="145">
        <v>0.16444400000000001</v>
      </c>
      <c r="BZ35" s="11"/>
      <c r="CA35" s="12"/>
      <c r="CB35" s="11"/>
      <c r="CC35" s="12"/>
      <c r="CD35" s="11"/>
      <c r="CE35" s="12"/>
      <c r="CF35" s="136">
        <v>0.27555600000000002</v>
      </c>
      <c r="CG35" s="141">
        <v>6.6666699999999995E-2</v>
      </c>
      <c r="CI35" s="146"/>
      <c r="CJ35" s="26"/>
      <c r="CK35" s="26"/>
      <c r="CL35" s="26"/>
      <c r="CM35" s="26"/>
      <c r="CN35" s="26"/>
      <c r="CO35" s="26"/>
      <c r="CP35" s="26"/>
      <c r="CQ35" s="122"/>
      <c r="CR35" s="26"/>
      <c r="CS35" s="27"/>
      <c r="CT35" s="26"/>
      <c r="CU35" s="27"/>
      <c r="CV35" s="26"/>
      <c r="CW35" s="27"/>
      <c r="CX35" s="26"/>
      <c r="CY35" s="122"/>
      <c r="CZ35" s="26"/>
    </row>
    <row r="36" spans="1:128" ht="17.25" customHeight="1" x14ac:dyDescent="0.3">
      <c r="A36" t="s">
        <v>387</v>
      </c>
      <c r="AX36" s="32"/>
      <c r="AY36" s="85"/>
      <c r="AZ36" s="32"/>
      <c r="BA36" s="85"/>
      <c r="BB36" s="32"/>
      <c r="BC36" s="85"/>
      <c r="BD36" s="32"/>
      <c r="BE36" s="85"/>
      <c r="BF36" s="32"/>
      <c r="BG36" s="5"/>
      <c r="BH36" s="32"/>
      <c r="BI36" s="32"/>
      <c r="BJ36" s="32"/>
      <c r="BK36" s="32"/>
      <c r="BL36" s="85"/>
      <c r="BM36" s="32"/>
      <c r="BN36" s="5"/>
      <c r="BP36" s="127"/>
      <c r="BQ36" s="117"/>
      <c r="BR36" s="11"/>
      <c r="BS36" s="12"/>
      <c r="BT36" s="11"/>
      <c r="BU36" s="12"/>
      <c r="BV36" s="11"/>
      <c r="BW36" s="12"/>
      <c r="BX36" s="144">
        <v>0.16</v>
      </c>
      <c r="BY36" s="145">
        <v>9.3332999999999999E-2</v>
      </c>
      <c r="BZ36" s="11"/>
      <c r="CA36" s="12"/>
      <c r="CB36" s="11"/>
      <c r="CC36" s="12"/>
      <c r="CD36" s="11"/>
      <c r="CE36" s="12"/>
      <c r="CF36" s="136">
        <v>0.13333300000000001</v>
      </c>
      <c r="CG36" s="141">
        <v>8.8889999999999993E-3</v>
      </c>
      <c r="CI36" s="146"/>
      <c r="CJ36" s="26"/>
      <c r="CK36" s="26"/>
      <c r="CL36" s="26"/>
      <c r="CM36" s="26"/>
      <c r="CN36" s="26"/>
      <c r="CO36" s="26"/>
      <c r="CP36" s="26"/>
      <c r="CQ36" s="122"/>
      <c r="CR36" s="26"/>
      <c r="CS36" s="27"/>
      <c r="CT36" s="26"/>
      <c r="CU36" s="27"/>
      <c r="CV36" s="26"/>
      <c r="CW36" s="27"/>
      <c r="CX36" s="26"/>
      <c r="CY36" s="122"/>
      <c r="CZ36" s="26"/>
    </row>
    <row r="37" spans="1:128" ht="17.25" customHeight="1" x14ac:dyDescent="0.25">
      <c r="AX37" s="32"/>
      <c r="AY37" s="85"/>
      <c r="AZ37" s="32"/>
      <c r="BA37" s="85"/>
      <c r="BB37" s="32"/>
      <c r="BC37" s="85"/>
      <c r="BD37" s="32"/>
      <c r="BE37" s="85"/>
      <c r="BF37" s="32"/>
      <c r="BG37" s="5"/>
      <c r="BH37" s="32"/>
      <c r="BI37" s="32"/>
      <c r="BJ37" s="32"/>
      <c r="BK37" s="32"/>
      <c r="BL37" s="85"/>
      <c r="BM37" s="32"/>
      <c r="BN37" s="5"/>
      <c r="BP37" s="160"/>
      <c r="BQ37" s="226"/>
      <c r="BR37" s="11"/>
      <c r="BS37" s="12"/>
      <c r="BT37" s="11"/>
      <c r="BU37" s="12"/>
      <c r="BV37" s="11"/>
      <c r="BW37" s="12"/>
      <c r="BX37" s="11"/>
      <c r="BY37" s="39"/>
      <c r="BZ37" s="11"/>
      <c r="CA37" s="12"/>
      <c r="CB37" s="11"/>
      <c r="CC37" s="12"/>
      <c r="CD37" s="11"/>
      <c r="CE37" s="12"/>
      <c r="CF37" s="11"/>
      <c r="CG37" s="39"/>
      <c r="CJ37" s="11"/>
      <c r="CK37" s="11"/>
      <c r="CL37" s="11"/>
      <c r="CM37" s="11"/>
      <c r="CN37" s="11"/>
      <c r="CO37" s="11"/>
    </row>
    <row r="38" spans="1:128" s="33" customFormat="1" ht="18.75" x14ac:dyDescent="0.3">
      <c r="A38" s="49" t="s">
        <v>162</v>
      </c>
      <c r="C38" s="66"/>
      <c r="E38" s="34"/>
      <c r="G38" s="34"/>
      <c r="I38" s="34"/>
      <c r="K38" s="35"/>
      <c r="M38" s="34"/>
      <c r="O38" s="34"/>
      <c r="Q38" s="35"/>
      <c r="S38" s="34"/>
      <c r="U38" s="34"/>
      <c r="W38" s="34"/>
      <c r="Y38" s="34"/>
      <c r="AA38" s="34"/>
      <c r="AC38" s="35"/>
      <c r="AE38" s="34"/>
      <c r="AG38" s="35"/>
      <c r="AI38" s="34"/>
      <c r="AK38" s="34"/>
      <c r="AM38" s="34"/>
      <c r="AO38" s="35"/>
      <c r="AQ38" s="34"/>
      <c r="AU38" s="35"/>
      <c r="AW38" s="34"/>
      <c r="AY38" s="34"/>
      <c r="BA38" s="34"/>
      <c r="BC38" s="34"/>
      <c r="BE38" s="34"/>
      <c r="BG38" s="35"/>
      <c r="BH38" s="113"/>
      <c r="BI38" s="113"/>
      <c r="BJ38" s="113"/>
      <c r="BK38" s="113"/>
      <c r="BL38" s="84"/>
      <c r="BN38" s="35"/>
      <c r="BO38" s="34"/>
      <c r="BQ38" s="35"/>
      <c r="BR38" s="114"/>
      <c r="BS38" s="115"/>
      <c r="BT38" s="114"/>
      <c r="BU38" s="115"/>
      <c r="BV38" s="114"/>
      <c r="BW38" s="115"/>
      <c r="BY38" s="35"/>
      <c r="CA38" s="34"/>
      <c r="CC38" s="34"/>
      <c r="CE38" s="34"/>
      <c r="CG38" s="35"/>
      <c r="CI38" s="35"/>
      <c r="CJ38" s="114"/>
      <c r="CK38" s="114"/>
      <c r="CL38" s="114"/>
      <c r="CM38" s="114"/>
      <c r="CN38" s="114"/>
      <c r="CO38" s="114"/>
      <c r="CQ38" s="35"/>
      <c r="CS38" s="34"/>
      <c r="CU38" s="34"/>
      <c r="CW38" s="34"/>
      <c r="CY38" s="35"/>
    </row>
    <row r="39" spans="1:128" s="1" customFormat="1" ht="15" customHeight="1" x14ac:dyDescent="0.25">
      <c r="A39" s="37" t="s">
        <v>201</v>
      </c>
      <c r="B39" t="s">
        <v>56</v>
      </c>
      <c r="C39" s="67">
        <v>2</v>
      </c>
      <c r="D39" s="1">
        <v>1</v>
      </c>
      <c r="E39" s="23">
        <v>0</v>
      </c>
      <c r="F39" s="1">
        <v>0</v>
      </c>
      <c r="G39" s="23">
        <v>0</v>
      </c>
      <c r="H39" s="1">
        <v>0</v>
      </c>
      <c r="I39" s="23">
        <v>0</v>
      </c>
      <c r="J39" s="1">
        <v>0</v>
      </c>
      <c r="K39" s="22">
        <v>0</v>
      </c>
      <c r="L39" s="1">
        <v>1</v>
      </c>
      <c r="M39" s="23">
        <v>0</v>
      </c>
      <c r="N39" s="1">
        <v>1</v>
      </c>
      <c r="O39" s="23">
        <v>0</v>
      </c>
      <c r="P39" s="1">
        <v>1</v>
      </c>
      <c r="Q39" s="22">
        <v>0</v>
      </c>
      <c r="R39" s="1">
        <v>1</v>
      </c>
      <c r="S39" s="23">
        <v>0</v>
      </c>
      <c r="T39" s="1">
        <v>1</v>
      </c>
      <c r="U39" s="23">
        <v>0</v>
      </c>
      <c r="V39" s="1">
        <v>1</v>
      </c>
      <c r="W39" s="23">
        <v>0</v>
      </c>
      <c r="X39" s="1">
        <v>1</v>
      </c>
      <c r="Y39" s="23">
        <v>0</v>
      </c>
      <c r="Z39" s="1">
        <v>1</v>
      </c>
      <c r="AA39" s="23">
        <v>0</v>
      </c>
      <c r="AB39" s="1">
        <v>1</v>
      </c>
      <c r="AC39" s="22">
        <v>0</v>
      </c>
      <c r="AD39" s="1">
        <v>0</v>
      </c>
      <c r="AE39" s="23">
        <v>0</v>
      </c>
      <c r="AF39" s="1">
        <v>1</v>
      </c>
      <c r="AG39" s="22">
        <v>0</v>
      </c>
      <c r="AH39" s="1">
        <v>0</v>
      </c>
      <c r="AI39" s="23">
        <v>0</v>
      </c>
      <c r="AJ39" s="1">
        <v>1</v>
      </c>
      <c r="AK39" s="23">
        <v>0</v>
      </c>
      <c r="AL39" s="1">
        <v>0</v>
      </c>
      <c r="AM39" s="23">
        <v>0</v>
      </c>
      <c r="AN39" s="1">
        <v>0</v>
      </c>
      <c r="AO39" s="22">
        <v>0</v>
      </c>
      <c r="AP39" s="1">
        <v>1</v>
      </c>
      <c r="AQ39" s="23">
        <v>0</v>
      </c>
      <c r="AR39" s="1">
        <v>1</v>
      </c>
      <c r="AS39" s="1">
        <v>0</v>
      </c>
      <c r="AT39" s="1">
        <v>1</v>
      </c>
      <c r="AU39" s="22">
        <v>0</v>
      </c>
      <c r="AV39" s="1">
        <v>1</v>
      </c>
      <c r="AW39" s="23">
        <v>0</v>
      </c>
      <c r="AX39" s="1">
        <v>1</v>
      </c>
      <c r="AY39" s="23">
        <v>0</v>
      </c>
      <c r="AZ39" s="1">
        <v>1</v>
      </c>
      <c r="BA39" s="23">
        <v>0</v>
      </c>
      <c r="BB39" s="1">
        <v>1</v>
      </c>
      <c r="BC39" s="23">
        <v>0</v>
      </c>
      <c r="BD39" s="1">
        <v>1</v>
      </c>
      <c r="BE39" s="23">
        <v>0</v>
      </c>
      <c r="BF39" s="1">
        <v>1</v>
      </c>
      <c r="BG39" s="22">
        <v>0</v>
      </c>
      <c r="BH39" s="81">
        <v>2</v>
      </c>
      <c r="BI39" s="81">
        <v>2</v>
      </c>
      <c r="BJ39" s="81">
        <v>2</v>
      </c>
      <c r="BK39" s="81">
        <v>4</v>
      </c>
      <c r="BL39" s="86">
        <v>2</v>
      </c>
      <c r="BM39" s="1">
        <v>86</v>
      </c>
      <c r="BN39" s="22">
        <v>114</v>
      </c>
      <c r="BO39" s="23"/>
      <c r="BP39"/>
      <c r="BQ39" s="3"/>
      <c r="BR39" s="11">
        <f t="shared" ref="BR39:BS54" si="45">AVERAGE(D39, F39, H39, J39)</f>
        <v>0.25</v>
      </c>
      <c r="BS39" s="12">
        <f t="shared" si="45"/>
        <v>0</v>
      </c>
      <c r="BT39" s="11">
        <f t="shared" ref="BT39:BU54" si="46">AVERAGE(L39, N39, P39)</f>
        <v>1</v>
      </c>
      <c r="BU39" s="12">
        <f t="shared" si="46"/>
        <v>0</v>
      </c>
      <c r="BV39" s="11">
        <f t="shared" ref="BV39:BW54" si="47">AVERAGE(R39, T39, V39, X39, Z39, AB39)</f>
        <v>1</v>
      </c>
      <c r="BW39" s="12">
        <f t="shared" si="47"/>
        <v>0</v>
      </c>
      <c r="BX39" s="11">
        <f t="shared" ref="BX39:BY54" si="48">AVERAGE(L39, N39, P39, R39, T39, V39, X39, Z39, AB39)</f>
        <v>1</v>
      </c>
      <c r="BY39" s="39">
        <f t="shared" si="48"/>
        <v>0</v>
      </c>
      <c r="BZ39" s="11">
        <f t="shared" ref="BZ39:CA54" si="49">AVERAGE(AH39, AJ39, AL39, AN39)</f>
        <v>0.25</v>
      </c>
      <c r="CA39" s="12">
        <f t="shared" si="49"/>
        <v>0</v>
      </c>
      <c r="CB39" s="11">
        <f t="shared" ref="CB39:CC54" si="50">AVERAGE(AP39, AR39, AT39)</f>
        <v>1</v>
      </c>
      <c r="CC39" s="12">
        <f t="shared" si="50"/>
        <v>0</v>
      </c>
      <c r="CD39" s="11">
        <f t="shared" ref="CD39:CE54" si="51">AVERAGE(AV39, AX39, AZ39, BB39, BD39, BF39)</f>
        <v>1</v>
      </c>
      <c r="CE39" s="12">
        <f t="shared" si="51"/>
        <v>0</v>
      </c>
      <c r="CF39" s="11">
        <f t="shared" ref="CF39:CG54" si="52">AVERAGE(AP39, AR39, AT39, AV39, AX39, AZ39, BB39, BD39, BF39)</f>
        <v>1</v>
      </c>
      <c r="CG39" s="39">
        <f t="shared" si="52"/>
        <v>0</v>
      </c>
      <c r="CI39" s="22"/>
      <c r="CJ39" s="11">
        <f t="shared" ref="CJ39:CK54" si="53">SUM(D39, F39, H39, J39)</f>
        <v>1</v>
      </c>
      <c r="CK39" s="11">
        <f t="shared" si="53"/>
        <v>0</v>
      </c>
      <c r="CL39" s="11">
        <f t="shared" ref="CL39:CM54" si="54">SUM(L39, N39, P39)</f>
        <v>3</v>
      </c>
      <c r="CM39" s="11">
        <f t="shared" si="54"/>
        <v>0</v>
      </c>
      <c r="CN39" s="11">
        <f t="shared" ref="CN39:CO54" si="55">SUM(R39, T39, V39, X39, Z39, AB39)</f>
        <v>6</v>
      </c>
      <c r="CO39" s="11">
        <f t="shared" si="55"/>
        <v>0</v>
      </c>
      <c r="CP39" s="11">
        <f t="shared" ref="CP39:CQ54" si="56">SUM(L39, N39, P39, R39, T39, V39, X39, Z39, AB39)</f>
        <v>9</v>
      </c>
      <c r="CQ39" s="39">
        <f t="shared" si="56"/>
        <v>0</v>
      </c>
      <c r="CR39" s="11">
        <f t="shared" ref="CR39:CS54" si="57">SUM(AH39, AJ39, AL39, AN39)</f>
        <v>1</v>
      </c>
      <c r="CS39" s="12">
        <f t="shared" si="57"/>
        <v>0</v>
      </c>
      <c r="CT39" s="11">
        <f t="shared" ref="CT39:CU54" si="58">SUM(AP39, AR39, AT39)</f>
        <v>3</v>
      </c>
      <c r="CU39" s="12">
        <f t="shared" si="58"/>
        <v>0</v>
      </c>
      <c r="CV39" s="11">
        <f t="shared" ref="CV39:CW54" si="59">SUM(AV39, AX39, AZ39, BB39, BD39, BF39)</f>
        <v>6</v>
      </c>
      <c r="CW39" s="12">
        <f t="shared" si="59"/>
        <v>0</v>
      </c>
      <c r="CX39" s="11">
        <f t="shared" ref="CX39:CY54" si="60">SUM(AP39, AR39, AT39, AV39, AX39, AZ39, BB39, BD39, BF39)</f>
        <v>9</v>
      </c>
      <c r="CY39" s="39">
        <f t="shared" si="60"/>
        <v>0</v>
      </c>
      <c r="CZ39" s="43"/>
      <c r="DA39" t="s">
        <v>370</v>
      </c>
      <c r="DD39" t="s">
        <v>405</v>
      </c>
      <c r="DG39" t="s">
        <v>370</v>
      </c>
      <c r="DH39"/>
      <c r="DI39"/>
      <c r="DJ39" t="s">
        <v>407</v>
      </c>
      <c r="DK39"/>
      <c r="DL39"/>
      <c r="DM39" t="s">
        <v>370</v>
      </c>
      <c r="DP39" t="s">
        <v>409</v>
      </c>
      <c r="DQ39"/>
      <c r="DR39"/>
      <c r="DS39" t="s">
        <v>370</v>
      </c>
      <c r="DT39"/>
      <c r="DU39"/>
      <c r="DV39" t="s">
        <v>411</v>
      </c>
      <c r="DW39"/>
      <c r="DX39"/>
    </row>
    <row r="40" spans="1:128" ht="15.75" thickBot="1" x14ac:dyDescent="0.3">
      <c r="A40" t="s">
        <v>263</v>
      </c>
      <c r="B40" t="s">
        <v>56</v>
      </c>
      <c r="C40" s="5">
        <v>2</v>
      </c>
      <c r="D40">
        <v>1</v>
      </c>
      <c r="E40" s="6">
        <v>0</v>
      </c>
      <c r="F40">
        <v>0</v>
      </c>
      <c r="G40" s="6">
        <v>0</v>
      </c>
      <c r="H40">
        <v>0</v>
      </c>
      <c r="I40" s="6">
        <v>0</v>
      </c>
      <c r="J40">
        <v>0</v>
      </c>
      <c r="K40" s="3">
        <v>0</v>
      </c>
      <c r="L40">
        <v>1</v>
      </c>
      <c r="M40" s="6">
        <v>0</v>
      </c>
      <c r="N40">
        <v>1</v>
      </c>
      <c r="O40" s="6">
        <v>0</v>
      </c>
      <c r="P40">
        <v>1</v>
      </c>
      <c r="Q40" s="3">
        <v>0</v>
      </c>
      <c r="R40">
        <v>1</v>
      </c>
      <c r="S40" s="6">
        <v>0</v>
      </c>
      <c r="T40">
        <v>1</v>
      </c>
      <c r="U40" s="6">
        <v>1</v>
      </c>
      <c r="V40">
        <v>1</v>
      </c>
      <c r="W40" s="6">
        <v>1</v>
      </c>
      <c r="X40">
        <v>1</v>
      </c>
      <c r="Y40" s="6">
        <v>0</v>
      </c>
      <c r="Z40">
        <v>0</v>
      </c>
      <c r="AA40" s="6">
        <v>0</v>
      </c>
      <c r="AB40">
        <v>1</v>
      </c>
      <c r="AC40" s="3">
        <v>0</v>
      </c>
      <c r="AD40">
        <v>0</v>
      </c>
      <c r="AE40" s="6">
        <v>1</v>
      </c>
      <c r="AF40">
        <v>1</v>
      </c>
      <c r="AG40" s="3">
        <v>1</v>
      </c>
      <c r="AH40">
        <v>0</v>
      </c>
      <c r="AI40" s="6">
        <v>0</v>
      </c>
      <c r="AJ40">
        <v>0</v>
      </c>
      <c r="AK40" s="6">
        <v>0</v>
      </c>
      <c r="AL40">
        <v>0</v>
      </c>
      <c r="AM40" s="6">
        <v>0</v>
      </c>
      <c r="AN40">
        <v>0</v>
      </c>
      <c r="AO40" s="3">
        <v>0</v>
      </c>
      <c r="AP40">
        <v>1</v>
      </c>
      <c r="AQ40" s="6">
        <v>0</v>
      </c>
      <c r="AR40">
        <v>1</v>
      </c>
      <c r="AS40">
        <v>0</v>
      </c>
      <c r="AT40">
        <v>1</v>
      </c>
      <c r="AU40" s="3">
        <v>0</v>
      </c>
      <c r="AV40">
        <v>0</v>
      </c>
      <c r="AW40" s="6">
        <v>0</v>
      </c>
      <c r="AX40">
        <v>1</v>
      </c>
      <c r="AY40" s="6">
        <v>0</v>
      </c>
      <c r="AZ40">
        <v>0</v>
      </c>
      <c r="BA40" s="6">
        <v>0</v>
      </c>
      <c r="BB40">
        <v>0</v>
      </c>
      <c r="BC40" s="6">
        <v>0</v>
      </c>
      <c r="BD40">
        <v>0</v>
      </c>
      <c r="BE40" s="6">
        <v>0</v>
      </c>
      <c r="BF40">
        <v>1</v>
      </c>
      <c r="BG40" s="3">
        <v>0</v>
      </c>
      <c r="BH40" s="32">
        <v>3</v>
      </c>
      <c r="BI40" s="32">
        <v>2</v>
      </c>
      <c r="BJ40" s="32">
        <v>1</v>
      </c>
      <c r="BK40" s="32">
        <v>4</v>
      </c>
      <c r="BL40" s="85">
        <v>2</v>
      </c>
      <c r="BM40">
        <v>112</v>
      </c>
      <c r="BN40" s="3">
        <v>1157</v>
      </c>
      <c r="BR40" s="11">
        <f t="shared" si="45"/>
        <v>0.25</v>
      </c>
      <c r="BS40" s="12">
        <f t="shared" si="45"/>
        <v>0</v>
      </c>
      <c r="BT40" s="11">
        <f t="shared" si="46"/>
        <v>1</v>
      </c>
      <c r="BU40" s="12">
        <f t="shared" si="46"/>
        <v>0</v>
      </c>
      <c r="BV40" s="11">
        <f t="shared" si="47"/>
        <v>0.83333333333333337</v>
      </c>
      <c r="BW40" s="12">
        <f t="shared" si="47"/>
        <v>0.33333333333333331</v>
      </c>
      <c r="BX40" s="11">
        <f t="shared" si="48"/>
        <v>0.88888888888888884</v>
      </c>
      <c r="BY40" s="39">
        <f t="shared" si="48"/>
        <v>0.22222222222222221</v>
      </c>
      <c r="BZ40" s="11">
        <f t="shared" si="49"/>
        <v>0</v>
      </c>
      <c r="CA40" s="12">
        <f t="shared" si="49"/>
        <v>0</v>
      </c>
      <c r="CB40" s="11">
        <f t="shared" si="50"/>
        <v>1</v>
      </c>
      <c r="CC40" s="12">
        <f t="shared" si="50"/>
        <v>0</v>
      </c>
      <c r="CD40" s="11">
        <f t="shared" si="51"/>
        <v>0.33333333333333331</v>
      </c>
      <c r="CE40" s="12">
        <f t="shared" si="51"/>
        <v>0</v>
      </c>
      <c r="CF40" s="11">
        <f t="shared" si="52"/>
        <v>0.55555555555555558</v>
      </c>
      <c r="CG40" s="39">
        <f t="shared" si="52"/>
        <v>0</v>
      </c>
      <c r="CJ40" s="11">
        <f t="shared" si="53"/>
        <v>1</v>
      </c>
      <c r="CK40" s="11">
        <f t="shared" si="53"/>
        <v>0</v>
      </c>
      <c r="CL40" s="11">
        <f t="shared" si="54"/>
        <v>3</v>
      </c>
      <c r="CM40" s="11">
        <f t="shared" si="54"/>
        <v>0</v>
      </c>
      <c r="CN40" s="11">
        <f t="shared" si="55"/>
        <v>5</v>
      </c>
      <c r="CO40" s="11">
        <f t="shared" si="55"/>
        <v>2</v>
      </c>
      <c r="CP40" s="11">
        <f t="shared" si="56"/>
        <v>8</v>
      </c>
      <c r="CQ40" s="39">
        <f t="shared" si="56"/>
        <v>2</v>
      </c>
      <c r="CR40" s="11">
        <f t="shared" si="57"/>
        <v>0</v>
      </c>
      <c r="CS40" s="12">
        <f t="shared" si="57"/>
        <v>0</v>
      </c>
      <c r="CT40" s="11">
        <f t="shared" si="58"/>
        <v>3</v>
      </c>
      <c r="CU40" s="12">
        <f t="shared" si="58"/>
        <v>0</v>
      </c>
      <c r="CV40" s="11">
        <f t="shared" si="59"/>
        <v>2</v>
      </c>
      <c r="CW40" s="12">
        <f t="shared" si="59"/>
        <v>0</v>
      </c>
      <c r="CX40" s="11">
        <f t="shared" si="60"/>
        <v>5</v>
      </c>
      <c r="CY40" s="39">
        <f t="shared" si="60"/>
        <v>0</v>
      </c>
      <c r="CZ40" s="11"/>
    </row>
    <row r="41" spans="1:128" ht="15.75" thickTop="1" x14ac:dyDescent="0.25">
      <c r="A41" t="s">
        <v>261</v>
      </c>
      <c r="B41" t="s">
        <v>56</v>
      </c>
      <c r="C41" s="5">
        <v>2</v>
      </c>
      <c r="D41">
        <v>1</v>
      </c>
      <c r="E41" s="6">
        <v>0</v>
      </c>
      <c r="F41">
        <v>0</v>
      </c>
      <c r="G41" s="6">
        <v>0</v>
      </c>
      <c r="H41">
        <v>0</v>
      </c>
      <c r="I41" s="6">
        <v>0</v>
      </c>
      <c r="J41">
        <v>0</v>
      </c>
      <c r="K41" s="3">
        <v>0</v>
      </c>
      <c r="L41">
        <v>0</v>
      </c>
      <c r="M41" s="6">
        <v>0</v>
      </c>
      <c r="N41">
        <v>0</v>
      </c>
      <c r="O41" s="6">
        <v>0</v>
      </c>
      <c r="P41">
        <v>0</v>
      </c>
      <c r="Q41" s="3">
        <v>0</v>
      </c>
      <c r="R41">
        <v>0</v>
      </c>
      <c r="S41" s="6">
        <v>0</v>
      </c>
      <c r="T41">
        <v>0</v>
      </c>
      <c r="U41" s="6">
        <v>0</v>
      </c>
      <c r="V41">
        <v>0</v>
      </c>
      <c r="W41" s="6">
        <v>0</v>
      </c>
      <c r="X41">
        <v>0</v>
      </c>
      <c r="Y41" s="6">
        <v>0</v>
      </c>
      <c r="Z41">
        <v>0</v>
      </c>
      <c r="AA41" s="6">
        <v>0</v>
      </c>
      <c r="AB41">
        <v>0</v>
      </c>
      <c r="AC41" s="3">
        <v>0</v>
      </c>
      <c r="AD41">
        <v>1</v>
      </c>
      <c r="AE41" s="6">
        <v>0</v>
      </c>
      <c r="AF41">
        <v>0</v>
      </c>
      <c r="AG41" s="3">
        <v>0</v>
      </c>
      <c r="AH41">
        <v>0</v>
      </c>
      <c r="AI41" s="6">
        <v>0</v>
      </c>
      <c r="AJ41">
        <v>1</v>
      </c>
      <c r="AK41" s="6">
        <v>0</v>
      </c>
      <c r="AL41">
        <v>0</v>
      </c>
      <c r="AM41" s="6">
        <v>0</v>
      </c>
      <c r="AN41">
        <v>0</v>
      </c>
      <c r="AO41" s="3">
        <v>0</v>
      </c>
      <c r="AP41">
        <v>1</v>
      </c>
      <c r="AQ41" s="6">
        <v>0</v>
      </c>
      <c r="AR41">
        <v>0</v>
      </c>
      <c r="AS41">
        <v>0</v>
      </c>
      <c r="AT41">
        <v>0</v>
      </c>
      <c r="AU41" s="3">
        <v>0</v>
      </c>
      <c r="AV41">
        <v>0</v>
      </c>
      <c r="AW41" s="6">
        <v>0</v>
      </c>
      <c r="AX41">
        <v>0</v>
      </c>
      <c r="AY41" s="6">
        <v>0</v>
      </c>
      <c r="AZ41">
        <v>0</v>
      </c>
      <c r="BA41" s="6">
        <v>0</v>
      </c>
      <c r="BB41">
        <v>1</v>
      </c>
      <c r="BC41" s="6">
        <v>0</v>
      </c>
      <c r="BD41">
        <v>0</v>
      </c>
      <c r="BE41" s="6">
        <v>0</v>
      </c>
      <c r="BF41">
        <v>1</v>
      </c>
      <c r="BG41" s="3">
        <v>0</v>
      </c>
      <c r="BH41" s="32">
        <v>3</v>
      </c>
      <c r="BI41" s="32">
        <v>3</v>
      </c>
      <c r="BJ41" s="32">
        <v>2</v>
      </c>
      <c r="BK41" s="32">
        <v>3</v>
      </c>
      <c r="BL41" s="85">
        <v>2</v>
      </c>
      <c r="BM41">
        <v>61</v>
      </c>
      <c r="BN41" s="3">
        <v>489</v>
      </c>
      <c r="BR41" s="11">
        <f t="shared" si="45"/>
        <v>0.25</v>
      </c>
      <c r="BS41" s="12">
        <f t="shared" si="45"/>
        <v>0</v>
      </c>
      <c r="BT41" s="11">
        <f t="shared" si="46"/>
        <v>0</v>
      </c>
      <c r="BU41" s="12">
        <f t="shared" si="46"/>
        <v>0</v>
      </c>
      <c r="BV41" s="11">
        <f t="shared" si="47"/>
        <v>0</v>
      </c>
      <c r="BW41" s="12">
        <f t="shared" si="47"/>
        <v>0</v>
      </c>
      <c r="BX41" s="11">
        <f t="shared" si="48"/>
        <v>0</v>
      </c>
      <c r="BY41" s="39">
        <f t="shared" si="48"/>
        <v>0</v>
      </c>
      <c r="BZ41" s="11">
        <f t="shared" si="49"/>
        <v>0.25</v>
      </c>
      <c r="CA41" s="12">
        <f t="shared" si="49"/>
        <v>0</v>
      </c>
      <c r="CB41" s="11">
        <f t="shared" si="50"/>
        <v>0.33333333333333331</v>
      </c>
      <c r="CC41" s="12">
        <f t="shared" si="50"/>
        <v>0</v>
      </c>
      <c r="CD41" s="11">
        <f t="shared" si="51"/>
        <v>0.33333333333333331</v>
      </c>
      <c r="CE41" s="12">
        <f t="shared" si="51"/>
        <v>0</v>
      </c>
      <c r="CF41" s="11">
        <f t="shared" si="52"/>
        <v>0.33333333333333331</v>
      </c>
      <c r="CG41" s="39">
        <f t="shared" si="52"/>
        <v>0</v>
      </c>
      <c r="CJ41" s="11">
        <f t="shared" si="53"/>
        <v>1</v>
      </c>
      <c r="CK41" s="11">
        <f t="shared" si="53"/>
        <v>0</v>
      </c>
      <c r="CL41" s="11">
        <f t="shared" si="54"/>
        <v>0</v>
      </c>
      <c r="CM41" s="11">
        <f t="shared" si="54"/>
        <v>0</v>
      </c>
      <c r="CN41" s="11">
        <f t="shared" si="55"/>
        <v>0</v>
      </c>
      <c r="CO41" s="11">
        <f t="shared" si="55"/>
        <v>0</v>
      </c>
      <c r="CP41" s="11">
        <f t="shared" si="56"/>
        <v>0</v>
      </c>
      <c r="CQ41" s="39">
        <f t="shared" si="56"/>
        <v>0</v>
      </c>
      <c r="CR41" s="11">
        <f t="shared" si="57"/>
        <v>1</v>
      </c>
      <c r="CS41" s="12">
        <f t="shared" si="57"/>
        <v>0</v>
      </c>
      <c r="CT41" s="11">
        <f t="shared" si="58"/>
        <v>1</v>
      </c>
      <c r="CU41" s="12">
        <f t="shared" si="58"/>
        <v>0</v>
      </c>
      <c r="CV41" s="11">
        <f t="shared" si="59"/>
        <v>2</v>
      </c>
      <c r="CW41" s="12">
        <f t="shared" si="59"/>
        <v>0</v>
      </c>
      <c r="CX41" s="11">
        <f t="shared" si="60"/>
        <v>3</v>
      </c>
      <c r="CY41" s="39">
        <f t="shared" si="60"/>
        <v>0</v>
      </c>
      <c r="CZ41" s="11"/>
      <c r="DA41" s="128" t="s">
        <v>371</v>
      </c>
      <c r="DB41" s="128" t="s">
        <v>372</v>
      </c>
      <c r="DC41" s="128" t="s">
        <v>373</v>
      </c>
      <c r="DD41" s="128" t="s">
        <v>374</v>
      </c>
      <c r="DE41" s="128" t="s">
        <v>375</v>
      </c>
      <c r="DG41" s="128" t="s">
        <v>371</v>
      </c>
      <c r="DH41" s="128" t="s">
        <v>372</v>
      </c>
      <c r="DI41" s="128" t="s">
        <v>373</v>
      </c>
      <c r="DJ41" s="128" t="s">
        <v>374</v>
      </c>
      <c r="DK41" s="128" t="s">
        <v>375</v>
      </c>
      <c r="DM41" s="128" t="s">
        <v>371</v>
      </c>
      <c r="DN41" s="128" t="s">
        <v>372</v>
      </c>
      <c r="DO41" s="128" t="s">
        <v>373</v>
      </c>
      <c r="DP41" s="128" t="s">
        <v>374</v>
      </c>
      <c r="DQ41" s="128" t="s">
        <v>375</v>
      </c>
      <c r="DS41" s="128" t="s">
        <v>371</v>
      </c>
      <c r="DT41" s="128" t="s">
        <v>372</v>
      </c>
      <c r="DU41" s="128" t="s">
        <v>373</v>
      </c>
      <c r="DV41" s="128" t="s">
        <v>374</v>
      </c>
      <c r="DW41" s="128" t="s">
        <v>375</v>
      </c>
    </row>
    <row r="42" spans="1:128" s="1" customFormat="1" ht="15" customHeight="1" x14ac:dyDescent="0.25">
      <c r="A42" s="1" t="s">
        <v>262</v>
      </c>
      <c r="B42" t="s">
        <v>56</v>
      </c>
      <c r="C42" s="67">
        <v>2</v>
      </c>
      <c r="D42" s="1">
        <v>1</v>
      </c>
      <c r="E42" s="23">
        <v>1</v>
      </c>
      <c r="F42" s="1">
        <v>1</v>
      </c>
      <c r="G42" s="23">
        <v>1</v>
      </c>
      <c r="H42" s="1">
        <v>1</v>
      </c>
      <c r="I42" s="23">
        <v>1</v>
      </c>
      <c r="J42" s="1">
        <v>0</v>
      </c>
      <c r="K42" s="22">
        <v>0</v>
      </c>
      <c r="L42" s="1">
        <v>0</v>
      </c>
      <c r="M42" s="23">
        <v>0</v>
      </c>
      <c r="N42" s="1">
        <v>0</v>
      </c>
      <c r="O42" s="23">
        <v>0</v>
      </c>
      <c r="P42" s="1">
        <v>0</v>
      </c>
      <c r="Q42" s="22">
        <v>0</v>
      </c>
      <c r="R42" s="1">
        <v>1</v>
      </c>
      <c r="S42" s="23">
        <v>1</v>
      </c>
      <c r="T42" s="1">
        <v>1</v>
      </c>
      <c r="U42" s="23">
        <v>1</v>
      </c>
      <c r="V42" s="1">
        <v>0</v>
      </c>
      <c r="W42" s="23">
        <v>0</v>
      </c>
      <c r="X42" s="1">
        <v>0</v>
      </c>
      <c r="Y42" s="23">
        <v>0</v>
      </c>
      <c r="Z42" s="1">
        <v>0</v>
      </c>
      <c r="AA42" s="23">
        <v>0</v>
      </c>
      <c r="AB42" s="1">
        <v>1</v>
      </c>
      <c r="AC42" s="22">
        <v>1</v>
      </c>
      <c r="AD42" s="1">
        <v>0</v>
      </c>
      <c r="AE42" s="23">
        <v>1</v>
      </c>
      <c r="AF42" s="1">
        <v>1</v>
      </c>
      <c r="AG42" s="22">
        <v>1</v>
      </c>
      <c r="AH42" s="1">
        <v>0</v>
      </c>
      <c r="AI42" s="23">
        <v>0</v>
      </c>
      <c r="AJ42" s="1">
        <v>1</v>
      </c>
      <c r="AK42" s="23">
        <v>1</v>
      </c>
      <c r="AL42" s="1">
        <v>1</v>
      </c>
      <c r="AM42" s="23">
        <v>1</v>
      </c>
      <c r="AN42" s="1">
        <v>0</v>
      </c>
      <c r="AO42" s="22">
        <v>0</v>
      </c>
      <c r="AP42" s="1">
        <v>1</v>
      </c>
      <c r="AQ42" s="23">
        <v>1</v>
      </c>
      <c r="AR42" s="1">
        <v>0</v>
      </c>
      <c r="AS42" s="1">
        <v>0</v>
      </c>
      <c r="AT42" s="1">
        <v>0</v>
      </c>
      <c r="AU42" s="22">
        <v>0</v>
      </c>
      <c r="AV42" s="1">
        <v>0</v>
      </c>
      <c r="AW42" s="23">
        <v>0</v>
      </c>
      <c r="AX42" s="1">
        <v>1</v>
      </c>
      <c r="AY42" s="23">
        <v>1</v>
      </c>
      <c r="AZ42" s="1">
        <v>1</v>
      </c>
      <c r="BA42" s="23">
        <v>0</v>
      </c>
      <c r="BB42" s="1">
        <v>0</v>
      </c>
      <c r="BC42" s="23">
        <v>0</v>
      </c>
      <c r="BD42" s="1">
        <v>1</v>
      </c>
      <c r="BE42" s="23">
        <v>1</v>
      </c>
      <c r="BF42" s="1">
        <v>1</v>
      </c>
      <c r="BG42" s="22">
        <v>1</v>
      </c>
      <c r="BH42" s="81">
        <v>3</v>
      </c>
      <c r="BI42" s="81">
        <v>3</v>
      </c>
      <c r="BJ42" s="81">
        <v>1</v>
      </c>
      <c r="BK42" s="81">
        <v>5</v>
      </c>
      <c r="BL42" s="86">
        <v>3</v>
      </c>
      <c r="BM42" s="1">
        <v>61</v>
      </c>
      <c r="BN42" s="22">
        <v>545</v>
      </c>
      <c r="BO42" s="23"/>
      <c r="BP42"/>
      <c r="BQ42" s="3"/>
      <c r="BR42" s="11">
        <f t="shared" si="45"/>
        <v>0.75</v>
      </c>
      <c r="BS42" s="12">
        <f t="shared" si="45"/>
        <v>0.75</v>
      </c>
      <c r="BT42" s="11">
        <f t="shared" si="46"/>
        <v>0</v>
      </c>
      <c r="BU42" s="12">
        <f t="shared" si="46"/>
        <v>0</v>
      </c>
      <c r="BV42" s="11">
        <f t="shared" si="47"/>
        <v>0.5</v>
      </c>
      <c r="BW42" s="12">
        <f t="shared" si="47"/>
        <v>0.5</v>
      </c>
      <c r="BX42" s="11">
        <f t="shared" si="48"/>
        <v>0.33333333333333331</v>
      </c>
      <c r="BY42" s="39">
        <f t="shared" si="48"/>
        <v>0.33333333333333331</v>
      </c>
      <c r="BZ42" s="11">
        <f t="shared" si="49"/>
        <v>0.5</v>
      </c>
      <c r="CA42" s="12">
        <f t="shared" si="49"/>
        <v>0.5</v>
      </c>
      <c r="CB42" s="11">
        <f t="shared" si="50"/>
        <v>0.33333333333333331</v>
      </c>
      <c r="CC42" s="12">
        <f t="shared" si="50"/>
        <v>0.33333333333333331</v>
      </c>
      <c r="CD42" s="11">
        <f t="shared" si="51"/>
        <v>0.66666666666666663</v>
      </c>
      <c r="CE42" s="12">
        <f t="shared" si="51"/>
        <v>0.5</v>
      </c>
      <c r="CF42" s="11">
        <f t="shared" si="52"/>
        <v>0.55555555555555558</v>
      </c>
      <c r="CG42" s="39">
        <f t="shared" si="52"/>
        <v>0.44444444444444442</v>
      </c>
      <c r="CH42"/>
      <c r="CI42" s="3"/>
      <c r="CJ42" s="11">
        <f t="shared" si="53"/>
        <v>3</v>
      </c>
      <c r="CK42" s="11">
        <f t="shared" si="53"/>
        <v>3</v>
      </c>
      <c r="CL42" s="11">
        <f t="shared" si="54"/>
        <v>0</v>
      </c>
      <c r="CM42" s="11">
        <f t="shared" si="54"/>
        <v>0</v>
      </c>
      <c r="CN42" s="11">
        <f t="shared" si="55"/>
        <v>3</v>
      </c>
      <c r="CO42" s="11">
        <f t="shared" si="55"/>
        <v>3</v>
      </c>
      <c r="CP42" s="11">
        <f t="shared" si="56"/>
        <v>3</v>
      </c>
      <c r="CQ42" s="39">
        <f t="shared" si="56"/>
        <v>3</v>
      </c>
      <c r="CR42" s="11">
        <f t="shared" si="57"/>
        <v>2</v>
      </c>
      <c r="CS42" s="12">
        <f t="shared" si="57"/>
        <v>2</v>
      </c>
      <c r="CT42" s="11">
        <f t="shared" si="58"/>
        <v>1</v>
      </c>
      <c r="CU42" s="12">
        <f t="shared" si="58"/>
        <v>1</v>
      </c>
      <c r="CV42" s="11">
        <f t="shared" si="59"/>
        <v>4</v>
      </c>
      <c r="CW42" s="12">
        <f t="shared" si="59"/>
        <v>3</v>
      </c>
      <c r="CX42" s="11">
        <f t="shared" si="60"/>
        <v>5</v>
      </c>
      <c r="CY42" s="39">
        <f t="shared" si="60"/>
        <v>4</v>
      </c>
      <c r="CZ42" s="11"/>
      <c r="DA42" s="1">
        <v>0</v>
      </c>
      <c r="DB42" s="1">
        <v>0</v>
      </c>
      <c r="DC42" s="1">
        <f>DB42</f>
        <v>0</v>
      </c>
      <c r="DD42" s="1">
        <f>DB42/DB$45</f>
        <v>0</v>
      </c>
      <c r="DE42" s="1">
        <f>DC42/DB$45</f>
        <v>0</v>
      </c>
      <c r="DG42" s="1">
        <v>0</v>
      </c>
      <c r="DH42" s="1">
        <v>0</v>
      </c>
      <c r="DI42" s="1">
        <f>DH42</f>
        <v>0</v>
      </c>
      <c r="DJ42" s="1">
        <f>DH42/DH$45</f>
        <v>0</v>
      </c>
      <c r="DK42" s="1">
        <f>DI42/DH$45</f>
        <v>0</v>
      </c>
      <c r="DM42" s="1">
        <v>0</v>
      </c>
      <c r="DN42" s="1">
        <v>0</v>
      </c>
      <c r="DO42" s="1">
        <f>DN42</f>
        <v>0</v>
      </c>
      <c r="DP42" s="1">
        <f>DN42/DN$45</f>
        <v>0</v>
      </c>
      <c r="DQ42" s="1">
        <f>DO42/DN$45</f>
        <v>0</v>
      </c>
      <c r="DS42" s="1">
        <v>0</v>
      </c>
      <c r="DT42" s="1">
        <v>32</v>
      </c>
      <c r="DU42" s="1">
        <f>DT42</f>
        <v>32</v>
      </c>
      <c r="DV42" s="1">
        <f>DT42/DT$45</f>
        <v>3.2000000000000002E-3</v>
      </c>
      <c r="DW42" s="1">
        <f>DU42/DT$45</f>
        <v>3.2000000000000002E-3</v>
      </c>
    </row>
    <row r="43" spans="1:128" s="1" customFormat="1" ht="15" customHeight="1" x14ac:dyDescent="0.25">
      <c r="A43" s="1" t="s">
        <v>252</v>
      </c>
      <c r="B43" t="s">
        <v>56</v>
      </c>
      <c r="C43" s="67">
        <v>2</v>
      </c>
      <c r="D43" s="1">
        <v>1</v>
      </c>
      <c r="E43" s="23">
        <v>0</v>
      </c>
      <c r="F43" s="1">
        <v>0</v>
      </c>
      <c r="G43" s="23">
        <v>0</v>
      </c>
      <c r="H43" s="1">
        <v>1</v>
      </c>
      <c r="I43" s="23">
        <v>0</v>
      </c>
      <c r="J43" s="1">
        <v>1</v>
      </c>
      <c r="K43" s="22">
        <v>0</v>
      </c>
      <c r="L43" s="1">
        <v>0</v>
      </c>
      <c r="M43" s="23">
        <v>0</v>
      </c>
      <c r="N43" s="1">
        <v>0</v>
      </c>
      <c r="O43" s="23">
        <v>0</v>
      </c>
      <c r="P43" s="1">
        <v>0</v>
      </c>
      <c r="Q43" s="22">
        <v>0</v>
      </c>
      <c r="R43" s="1">
        <v>0</v>
      </c>
      <c r="S43" s="23">
        <v>0</v>
      </c>
      <c r="T43" s="1">
        <v>1</v>
      </c>
      <c r="U43" s="23">
        <v>0</v>
      </c>
      <c r="V43" s="1">
        <v>0</v>
      </c>
      <c r="W43" s="23">
        <v>0</v>
      </c>
      <c r="X43" s="1">
        <v>0</v>
      </c>
      <c r="Y43" s="23">
        <v>0</v>
      </c>
      <c r="Z43" s="1">
        <v>0</v>
      </c>
      <c r="AA43" s="23">
        <v>0</v>
      </c>
      <c r="AB43" s="1">
        <v>0</v>
      </c>
      <c r="AC43" s="22">
        <v>0</v>
      </c>
      <c r="AD43" s="1">
        <v>0</v>
      </c>
      <c r="AE43" s="23">
        <v>1</v>
      </c>
      <c r="AF43" s="1">
        <v>1</v>
      </c>
      <c r="AG43" s="22">
        <v>1</v>
      </c>
      <c r="AH43" s="1">
        <v>0</v>
      </c>
      <c r="AI43" s="23">
        <v>0</v>
      </c>
      <c r="AJ43" s="1">
        <v>0</v>
      </c>
      <c r="AK43" s="23">
        <v>0</v>
      </c>
      <c r="AL43" s="1">
        <v>0</v>
      </c>
      <c r="AM43" s="23">
        <v>0</v>
      </c>
      <c r="AN43" s="1">
        <v>0</v>
      </c>
      <c r="AO43" s="22">
        <v>0</v>
      </c>
      <c r="AP43" s="1">
        <v>0</v>
      </c>
      <c r="AQ43" s="23">
        <v>0</v>
      </c>
      <c r="AR43" s="1">
        <v>0</v>
      </c>
      <c r="AS43" s="1">
        <v>0</v>
      </c>
      <c r="AT43" s="1">
        <v>0</v>
      </c>
      <c r="AU43" s="22">
        <v>0</v>
      </c>
      <c r="AV43" s="1">
        <v>0</v>
      </c>
      <c r="AW43" s="23">
        <v>0</v>
      </c>
      <c r="AX43" s="1">
        <v>0</v>
      </c>
      <c r="AY43" s="23">
        <v>0</v>
      </c>
      <c r="AZ43" s="1">
        <v>0</v>
      </c>
      <c r="BA43" s="23">
        <v>0</v>
      </c>
      <c r="BB43" s="1">
        <v>0</v>
      </c>
      <c r="BC43" s="23">
        <v>0</v>
      </c>
      <c r="BD43" s="1">
        <v>0</v>
      </c>
      <c r="BE43" s="23">
        <v>0</v>
      </c>
      <c r="BF43" s="1">
        <v>0</v>
      </c>
      <c r="BG43" s="22">
        <v>0</v>
      </c>
      <c r="BH43" s="81">
        <v>2</v>
      </c>
      <c r="BI43" s="81">
        <v>1</v>
      </c>
      <c r="BJ43" s="81">
        <v>2</v>
      </c>
      <c r="BK43" s="81">
        <v>4</v>
      </c>
      <c r="BL43" s="86">
        <v>2</v>
      </c>
      <c r="BM43" s="1">
        <v>170</v>
      </c>
      <c r="BN43" s="22">
        <v>747</v>
      </c>
      <c r="BO43" s="23"/>
      <c r="BP43"/>
      <c r="BQ43" s="3"/>
      <c r="BR43" s="11">
        <f t="shared" si="45"/>
        <v>0.75</v>
      </c>
      <c r="BS43" s="12">
        <f t="shared" si="45"/>
        <v>0</v>
      </c>
      <c r="BT43" s="11">
        <f t="shared" si="46"/>
        <v>0</v>
      </c>
      <c r="BU43" s="12">
        <f t="shared" si="46"/>
        <v>0</v>
      </c>
      <c r="BV43" s="11">
        <f t="shared" si="47"/>
        <v>0.16666666666666666</v>
      </c>
      <c r="BW43" s="12">
        <f t="shared" si="47"/>
        <v>0</v>
      </c>
      <c r="BX43" s="11">
        <f t="shared" si="48"/>
        <v>0.1111111111111111</v>
      </c>
      <c r="BY43" s="39">
        <f t="shared" si="48"/>
        <v>0</v>
      </c>
      <c r="BZ43" s="11">
        <f t="shared" si="49"/>
        <v>0</v>
      </c>
      <c r="CA43" s="12">
        <f t="shared" si="49"/>
        <v>0</v>
      </c>
      <c r="CB43" s="11">
        <f t="shared" si="50"/>
        <v>0</v>
      </c>
      <c r="CC43" s="12">
        <f t="shared" si="50"/>
        <v>0</v>
      </c>
      <c r="CD43" s="11">
        <f t="shared" si="51"/>
        <v>0</v>
      </c>
      <c r="CE43" s="12">
        <f t="shared" si="51"/>
        <v>0</v>
      </c>
      <c r="CF43" s="11">
        <f t="shared" si="52"/>
        <v>0</v>
      </c>
      <c r="CG43" s="39">
        <f t="shared" si="52"/>
        <v>0</v>
      </c>
      <c r="CH43"/>
      <c r="CI43" s="3"/>
      <c r="CJ43" s="11">
        <f t="shared" si="53"/>
        <v>3</v>
      </c>
      <c r="CK43" s="11">
        <f t="shared" si="53"/>
        <v>0</v>
      </c>
      <c r="CL43" s="11">
        <f t="shared" si="54"/>
        <v>0</v>
      </c>
      <c r="CM43" s="11">
        <f t="shared" si="54"/>
        <v>0</v>
      </c>
      <c r="CN43" s="11">
        <f t="shared" si="55"/>
        <v>1</v>
      </c>
      <c r="CO43" s="11">
        <f t="shared" si="55"/>
        <v>0</v>
      </c>
      <c r="CP43" s="11">
        <f t="shared" si="56"/>
        <v>1</v>
      </c>
      <c r="CQ43" s="39">
        <f t="shared" si="56"/>
        <v>0</v>
      </c>
      <c r="CR43" s="11">
        <f t="shared" si="57"/>
        <v>0</v>
      </c>
      <c r="CS43" s="12">
        <f t="shared" si="57"/>
        <v>0</v>
      </c>
      <c r="CT43" s="11">
        <f t="shared" si="58"/>
        <v>0</v>
      </c>
      <c r="CU43" s="12">
        <f t="shared" si="58"/>
        <v>0</v>
      </c>
      <c r="CV43" s="11">
        <f t="shared" si="59"/>
        <v>0</v>
      </c>
      <c r="CW43" s="12">
        <f t="shared" si="59"/>
        <v>0</v>
      </c>
      <c r="CX43" s="11">
        <f t="shared" si="60"/>
        <v>0</v>
      </c>
      <c r="CY43" s="39">
        <f t="shared" si="60"/>
        <v>0</v>
      </c>
      <c r="CZ43" s="11"/>
      <c r="DA43" s="1">
        <f>DA42+1</f>
        <v>1</v>
      </c>
      <c r="DB43" s="1">
        <v>10000</v>
      </c>
      <c r="DC43" s="1">
        <f>DC42+DB43</f>
        <v>10000</v>
      </c>
      <c r="DD43" s="1">
        <f t="shared" ref="DD43:DD44" si="61">DB43/DB$45</f>
        <v>1</v>
      </c>
      <c r="DE43" s="1">
        <f t="shared" ref="DE43:DE44" si="62">DC43/DB$45</f>
        <v>1</v>
      </c>
      <c r="DG43" s="1">
        <f>DG42+1</f>
        <v>1</v>
      </c>
      <c r="DH43" s="1">
        <v>10000</v>
      </c>
      <c r="DI43" s="1">
        <f>DI42+DH43</f>
        <v>10000</v>
      </c>
      <c r="DJ43" s="1">
        <f t="shared" ref="DJ43:DJ44" si="63">DH43/DH$45</f>
        <v>1</v>
      </c>
      <c r="DK43" s="1">
        <f t="shared" ref="DK43:DK44" si="64">DI43/DH$45</f>
        <v>1</v>
      </c>
      <c r="DM43" s="1">
        <f>DM42+1</f>
        <v>1</v>
      </c>
      <c r="DN43" s="1">
        <v>10000</v>
      </c>
      <c r="DO43" s="1">
        <f>DO42+DN43</f>
        <v>10000</v>
      </c>
      <c r="DP43" s="1">
        <f t="shared" ref="DP43:DP44" si="65">DN43/DN$45</f>
        <v>1</v>
      </c>
      <c r="DQ43" s="1">
        <f t="shared" ref="DQ43:DQ44" si="66">DO43/DN$45</f>
        <v>1</v>
      </c>
      <c r="DS43" s="1">
        <f>DS42+1</f>
        <v>1</v>
      </c>
      <c r="DT43" s="1">
        <v>9968</v>
      </c>
      <c r="DU43" s="1">
        <f>DU42+DT43</f>
        <v>10000</v>
      </c>
      <c r="DV43" s="1">
        <f t="shared" ref="DV43:DV44" si="67">DT43/DT$45</f>
        <v>0.99680000000000002</v>
      </c>
      <c r="DW43" s="1">
        <f t="shared" ref="DW43:DW44" si="68">DU43/DT$45</f>
        <v>1</v>
      </c>
    </row>
    <row r="44" spans="1:128" s="1" customFormat="1" ht="15" customHeight="1" x14ac:dyDescent="0.25">
      <c r="A44" s="1" t="s">
        <v>185</v>
      </c>
      <c r="B44" t="s">
        <v>56</v>
      </c>
      <c r="C44" s="67">
        <v>2</v>
      </c>
      <c r="D44" s="1">
        <v>1</v>
      </c>
      <c r="E44" s="23">
        <v>0</v>
      </c>
      <c r="F44" s="1">
        <v>0</v>
      </c>
      <c r="G44" s="23">
        <v>0</v>
      </c>
      <c r="H44" s="1">
        <v>0</v>
      </c>
      <c r="I44" s="23">
        <v>0</v>
      </c>
      <c r="J44" s="1">
        <v>0</v>
      </c>
      <c r="K44" s="22">
        <v>0</v>
      </c>
      <c r="L44" s="1">
        <v>1</v>
      </c>
      <c r="M44" s="23">
        <v>0</v>
      </c>
      <c r="N44" s="1">
        <v>1</v>
      </c>
      <c r="O44" s="23">
        <v>0</v>
      </c>
      <c r="P44" s="1">
        <v>1</v>
      </c>
      <c r="Q44" s="22">
        <v>0</v>
      </c>
      <c r="R44" s="1">
        <v>1</v>
      </c>
      <c r="S44" s="23">
        <v>0</v>
      </c>
      <c r="T44" s="1">
        <v>1</v>
      </c>
      <c r="U44" s="23">
        <v>0</v>
      </c>
      <c r="V44" s="1">
        <v>1</v>
      </c>
      <c r="W44" s="23">
        <v>0</v>
      </c>
      <c r="X44" s="1">
        <v>1</v>
      </c>
      <c r="Y44" s="23">
        <v>0</v>
      </c>
      <c r="Z44" s="1">
        <v>1</v>
      </c>
      <c r="AA44" s="23">
        <v>0</v>
      </c>
      <c r="AB44" s="1">
        <v>1</v>
      </c>
      <c r="AC44" s="22">
        <v>0</v>
      </c>
      <c r="AD44" s="1">
        <v>1</v>
      </c>
      <c r="AE44" s="23">
        <v>1</v>
      </c>
      <c r="AF44" s="1">
        <v>1</v>
      </c>
      <c r="AG44" s="22">
        <v>1</v>
      </c>
      <c r="AH44" s="1">
        <v>0</v>
      </c>
      <c r="AI44" s="23">
        <v>0</v>
      </c>
      <c r="AJ44" s="1">
        <v>0</v>
      </c>
      <c r="AK44" s="23">
        <v>0</v>
      </c>
      <c r="AL44" s="1">
        <v>0</v>
      </c>
      <c r="AM44" s="23">
        <v>0</v>
      </c>
      <c r="AN44" s="1">
        <v>0</v>
      </c>
      <c r="AO44" s="22">
        <v>0</v>
      </c>
      <c r="AP44" s="1">
        <v>1</v>
      </c>
      <c r="AQ44" s="23">
        <v>0</v>
      </c>
      <c r="AR44" s="1">
        <v>1</v>
      </c>
      <c r="AS44" s="1">
        <v>0</v>
      </c>
      <c r="AT44" s="1">
        <v>1</v>
      </c>
      <c r="AU44" s="22">
        <v>0</v>
      </c>
      <c r="AV44" s="1">
        <v>1</v>
      </c>
      <c r="AW44" s="23">
        <v>0</v>
      </c>
      <c r="AX44" s="1">
        <v>1</v>
      </c>
      <c r="AY44" s="23">
        <v>0</v>
      </c>
      <c r="AZ44" s="1">
        <v>1</v>
      </c>
      <c r="BA44" s="23">
        <v>0</v>
      </c>
      <c r="BB44" s="1">
        <v>1</v>
      </c>
      <c r="BC44" s="23">
        <v>0</v>
      </c>
      <c r="BD44" s="1">
        <v>1</v>
      </c>
      <c r="BE44" s="23">
        <v>0</v>
      </c>
      <c r="BF44" s="1">
        <v>1</v>
      </c>
      <c r="BG44" s="22">
        <v>0</v>
      </c>
      <c r="BH44" s="81">
        <v>2</v>
      </c>
      <c r="BI44" s="81">
        <v>2</v>
      </c>
      <c r="BJ44" s="81">
        <v>1</v>
      </c>
      <c r="BK44" s="81">
        <v>4</v>
      </c>
      <c r="BL44" s="86">
        <v>3</v>
      </c>
      <c r="BM44" s="1">
        <v>88</v>
      </c>
      <c r="BN44" s="22">
        <v>563</v>
      </c>
      <c r="BO44" s="23"/>
      <c r="BP44"/>
      <c r="BQ44" s="3"/>
      <c r="BR44" s="11">
        <f t="shared" si="45"/>
        <v>0.25</v>
      </c>
      <c r="BS44" s="12">
        <f t="shared" si="45"/>
        <v>0</v>
      </c>
      <c r="BT44" s="11">
        <f t="shared" si="46"/>
        <v>1</v>
      </c>
      <c r="BU44" s="12">
        <f t="shared" si="46"/>
        <v>0</v>
      </c>
      <c r="BV44" s="11">
        <f t="shared" si="47"/>
        <v>1</v>
      </c>
      <c r="BW44" s="12">
        <f t="shared" si="47"/>
        <v>0</v>
      </c>
      <c r="BX44" s="11">
        <f t="shared" si="48"/>
        <v>1</v>
      </c>
      <c r="BY44" s="39">
        <f t="shared" si="48"/>
        <v>0</v>
      </c>
      <c r="BZ44" s="11">
        <f t="shared" si="49"/>
        <v>0</v>
      </c>
      <c r="CA44" s="12">
        <f t="shared" si="49"/>
        <v>0</v>
      </c>
      <c r="CB44" s="11">
        <f t="shared" si="50"/>
        <v>1</v>
      </c>
      <c r="CC44" s="12">
        <f t="shared" si="50"/>
        <v>0</v>
      </c>
      <c r="CD44" s="11">
        <f t="shared" si="51"/>
        <v>1</v>
      </c>
      <c r="CE44" s="12">
        <f t="shared" si="51"/>
        <v>0</v>
      </c>
      <c r="CF44" s="11">
        <f t="shared" si="52"/>
        <v>1</v>
      </c>
      <c r="CG44" s="39">
        <f t="shared" si="52"/>
        <v>0</v>
      </c>
      <c r="CH44"/>
      <c r="CI44" s="3"/>
      <c r="CJ44" s="11">
        <f t="shared" si="53"/>
        <v>1</v>
      </c>
      <c r="CK44" s="11">
        <f t="shared" si="53"/>
        <v>0</v>
      </c>
      <c r="CL44" s="11">
        <f t="shared" si="54"/>
        <v>3</v>
      </c>
      <c r="CM44" s="11">
        <f t="shared" si="54"/>
        <v>0</v>
      </c>
      <c r="CN44" s="11">
        <f t="shared" si="55"/>
        <v>6</v>
      </c>
      <c r="CO44" s="11">
        <f t="shared" si="55"/>
        <v>0</v>
      </c>
      <c r="CP44" s="11">
        <f t="shared" si="56"/>
        <v>9</v>
      </c>
      <c r="CQ44" s="39">
        <f t="shared" si="56"/>
        <v>0</v>
      </c>
      <c r="CR44" s="11">
        <f t="shared" si="57"/>
        <v>0</v>
      </c>
      <c r="CS44" s="12">
        <f t="shared" si="57"/>
        <v>0</v>
      </c>
      <c r="CT44" s="11">
        <f t="shared" si="58"/>
        <v>3</v>
      </c>
      <c r="CU44" s="12">
        <f t="shared" si="58"/>
        <v>0</v>
      </c>
      <c r="CV44" s="11">
        <f t="shared" si="59"/>
        <v>6</v>
      </c>
      <c r="CW44" s="12">
        <f t="shared" si="59"/>
        <v>0</v>
      </c>
      <c r="CX44" s="11">
        <f t="shared" si="60"/>
        <v>9</v>
      </c>
      <c r="CY44" s="39">
        <f t="shared" si="60"/>
        <v>0</v>
      </c>
      <c r="CZ44" s="11"/>
      <c r="DA44" s="147" t="s">
        <v>278</v>
      </c>
      <c r="DB44" s="147">
        <v>0</v>
      </c>
      <c r="DC44" s="147">
        <f>DC43+DB44</f>
        <v>10000</v>
      </c>
      <c r="DD44" s="147">
        <f t="shared" si="61"/>
        <v>0</v>
      </c>
      <c r="DE44" s="147">
        <f t="shared" si="62"/>
        <v>1</v>
      </c>
      <c r="DG44" s="147" t="s">
        <v>278</v>
      </c>
      <c r="DH44" s="147">
        <v>0</v>
      </c>
      <c r="DI44" s="147">
        <f>DI43+DH44</f>
        <v>10000</v>
      </c>
      <c r="DJ44" s="147">
        <f t="shared" si="63"/>
        <v>0</v>
      </c>
      <c r="DK44" s="147">
        <f t="shared" si="64"/>
        <v>1</v>
      </c>
      <c r="DM44" s="147" t="s">
        <v>278</v>
      </c>
      <c r="DN44" s="147">
        <v>0</v>
      </c>
      <c r="DO44" s="147">
        <f>DO43+DN44</f>
        <v>10000</v>
      </c>
      <c r="DP44" s="147">
        <f t="shared" si="65"/>
        <v>0</v>
      </c>
      <c r="DQ44" s="147">
        <f t="shared" si="66"/>
        <v>1</v>
      </c>
      <c r="DS44" s="147" t="s">
        <v>278</v>
      </c>
      <c r="DT44" s="147">
        <v>0</v>
      </c>
      <c r="DU44" s="147">
        <f>DU43+DT44</f>
        <v>10000</v>
      </c>
      <c r="DV44" s="147">
        <f t="shared" si="67"/>
        <v>0</v>
      </c>
      <c r="DW44" s="147">
        <f t="shared" si="68"/>
        <v>1</v>
      </c>
    </row>
    <row r="45" spans="1:128" s="1" customFormat="1" ht="15" customHeight="1" x14ac:dyDescent="0.25">
      <c r="A45" s="1" t="s">
        <v>240</v>
      </c>
      <c r="B45" t="s">
        <v>56</v>
      </c>
      <c r="C45" s="67">
        <v>2</v>
      </c>
      <c r="D45" s="1">
        <v>0</v>
      </c>
      <c r="E45" s="23">
        <v>0</v>
      </c>
      <c r="F45" s="1">
        <v>0</v>
      </c>
      <c r="G45" s="23">
        <v>0</v>
      </c>
      <c r="H45" s="1">
        <v>0</v>
      </c>
      <c r="I45" s="23">
        <v>0</v>
      </c>
      <c r="J45" s="1">
        <v>0</v>
      </c>
      <c r="K45" s="22">
        <v>0</v>
      </c>
      <c r="L45" s="1">
        <v>1</v>
      </c>
      <c r="M45" s="23">
        <v>0</v>
      </c>
      <c r="N45" s="1">
        <v>0</v>
      </c>
      <c r="O45" s="23">
        <v>0</v>
      </c>
      <c r="P45" s="1">
        <v>0</v>
      </c>
      <c r="Q45" s="22">
        <v>0</v>
      </c>
      <c r="R45" s="1">
        <v>0</v>
      </c>
      <c r="S45" s="23">
        <v>0</v>
      </c>
      <c r="T45" s="1">
        <v>1</v>
      </c>
      <c r="U45" s="23">
        <v>1</v>
      </c>
      <c r="V45" s="1">
        <v>0</v>
      </c>
      <c r="W45" s="23">
        <v>0</v>
      </c>
      <c r="X45" s="1">
        <v>1</v>
      </c>
      <c r="Y45" s="23">
        <v>0</v>
      </c>
      <c r="Z45" s="1">
        <v>0</v>
      </c>
      <c r="AA45" s="23">
        <v>0</v>
      </c>
      <c r="AB45" s="1">
        <v>0</v>
      </c>
      <c r="AC45" s="22">
        <v>0</v>
      </c>
      <c r="AD45" s="1">
        <v>1</v>
      </c>
      <c r="AE45" s="23">
        <v>0</v>
      </c>
      <c r="AF45" s="1">
        <v>1</v>
      </c>
      <c r="AG45" s="22">
        <v>0</v>
      </c>
      <c r="AH45" s="1">
        <v>0</v>
      </c>
      <c r="AI45" s="23">
        <v>0</v>
      </c>
      <c r="AJ45" s="1">
        <v>0</v>
      </c>
      <c r="AK45" s="23">
        <v>0</v>
      </c>
      <c r="AL45" s="1">
        <v>0</v>
      </c>
      <c r="AM45" s="23">
        <v>0</v>
      </c>
      <c r="AN45" s="1">
        <v>0</v>
      </c>
      <c r="AO45" s="22">
        <v>0</v>
      </c>
      <c r="AP45" s="1">
        <v>0</v>
      </c>
      <c r="AQ45" s="23">
        <v>0</v>
      </c>
      <c r="AR45" s="1">
        <v>0</v>
      </c>
      <c r="AS45" s="1">
        <v>0</v>
      </c>
      <c r="AT45" s="1">
        <v>0</v>
      </c>
      <c r="AU45" s="22">
        <v>0</v>
      </c>
      <c r="AV45" s="1">
        <v>0</v>
      </c>
      <c r="AW45" s="23">
        <v>0</v>
      </c>
      <c r="AX45" s="1">
        <v>0</v>
      </c>
      <c r="AY45" s="23">
        <v>0</v>
      </c>
      <c r="AZ45" s="1">
        <v>0</v>
      </c>
      <c r="BA45" s="23">
        <v>0</v>
      </c>
      <c r="BB45" s="1">
        <v>0</v>
      </c>
      <c r="BC45" s="23">
        <v>0</v>
      </c>
      <c r="BD45" s="1">
        <v>1</v>
      </c>
      <c r="BE45" s="23">
        <v>0</v>
      </c>
      <c r="BF45" s="1">
        <v>1</v>
      </c>
      <c r="BG45" s="22">
        <v>0</v>
      </c>
      <c r="BH45" s="81">
        <v>1</v>
      </c>
      <c r="BI45" s="81">
        <v>2</v>
      </c>
      <c r="BJ45" s="81">
        <v>1</v>
      </c>
      <c r="BK45" s="81">
        <v>5</v>
      </c>
      <c r="BL45" s="86">
        <v>2</v>
      </c>
      <c r="BM45" s="1">
        <v>57</v>
      </c>
      <c r="BN45" s="22">
        <v>272</v>
      </c>
      <c r="BO45" s="23"/>
      <c r="BP45"/>
      <c r="BQ45" s="3"/>
      <c r="BR45" s="11">
        <f t="shared" si="45"/>
        <v>0</v>
      </c>
      <c r="BS45" s="12">
        <f t="shared" si="45"/>
        <v>0</v>
      </c>
      <c r="BT45" s="11">
        <f t="shared" si="46"/>
        <v>0.33333333333333331</v>
      </c>
      <c r="BU45" s="12">
        <f t="shared" si="46"/>
        <v>0</v>
      </c>
      <c r="BV45" s="11">
        <f t="shared" si="47"/>
        <v>0.33333333333333331</v>
      </c>
      <c r="BW45" s="12">
        <f t="shared" si="47"/>
        <v>0.16666666666666666</v>
      </c>
      <c r="BX45" s="11">
        <f t="shared" si="48"/>
        <v>0.33333333333333331</v>
      </c>
      <c r="BY45" s="39">
        <f t="shared" si="48"/>
        <v>0.1111111111111111</v>
      </c>
      <c r="BZ45" s="11">
        <f t="shared" si="49"/>
        <v>0</v>
      </c>
      <c r="CA45" s="12">
        <f t="shared" si="49"/>
        <v>0</v>
      </c>
      <c r="CB45" s="11">
        <f t="shared" si="50"/>
        <v>0</v>
      </c>
      <c r="CC45" s="12">
        <f t="shared" si="50"/>
        <v>0</v>
      </c>
      <c r="CD45" s="11">
        <f t="shared" si="51"/>
        <v>0.33333333333333331</v>
      </c>
      <c r="CE45" s="12">
        <f t="shared" si="51"/>
        <v>0</v>
      </c>
      <c r="CF45" s="11">
        <f t="shared" si="52"/>
        <v>0.22222222222222221</v>
      </c>
      <c r="CG45" s="39">
        <f t="shared" si="52"/>
        <v>0</v>
      </c>
      <c r="CH45"/>
      <c r="CI45" s="3"/>
      <c r="CJ45" s="11">
        <f t="shared" si="53"/>
        <v>0</v>
      </c>
      <c r="CK45" s="11">
        <f t="shared" si="53"/>
        <v>0</v>
      </c>
      <c r="CL45" s="11">
        <f t="shared" si="54"/>
        <v>1</v>
      </c>
      <c r="CM45" s="11">
        <f t="shared" si="54"/>
        <v>0</v>
      </c>
      <c r="CN45" s="11">
        <f t="shared" si="55"/>
        <v>2</v>
      </c>
      <c r="CO45" s="11">
        <f t="shared" si="55"/>
        <v>1</v>
      </c>
      <c r="CP45" s="11">
        <f t="shared" si="56"/>
        <v>3</v>
      </c>
      <c r="CQ45" s="39">
        <f t="shared" si="56"/>
        <v>1</v>
      </c>
      <c r="CR45" s="11">
        <f t="shared" si="57"/>
        <v>0</v>
      </c>
      <c r="CS45" s="12">
        <f t="shared" si="57"/>
        <v>0</v>
      </c>
      <c r="CT45" s="11">
        <f t="shared" si="58"/>
        <v>0</v>
      </c>
      <c r="CU45" s="12">
        <f t="shared" si="58"/>
        <v>0</v>
      </c>
      <c r="CV45" s="11">
        <f t="shared" si="59"/>
        <v>2</v>
      </c>
      <c r="CW45" s="12">
        <f t="shared" si="59"/>
        <v>0</v>
      </c>
      <c r="CX45" s="11">
        <f t="shared" si="60"/>
        <v>2</v>
      </c>
      <c r="CY45" s="39">
        <f t="shared" si="60"/>
        <v>0</v>
      </c>
      <c r="CZ45" s="11"/>
      <c r="DB45" s="1">
        <f>SUM(DB42:DB44)</f>
        <v>10000</v>
      </c>
      <c r="DH45" s="1">
        <f>SUM(DH42:DH44)</f>
        <v>10000</v>
      </c>
      <c r="DN45" s="1">
        <f>SUM(DN42:DN44)</f>
        <v>10000</v>
      </c>
      <c r="DT45" s="1">
        <f>SUM(DT42:DT44)</f>
        <v>10000</v>
      </c>
    </row>
    <row r="46" spans="1:128" s="1" customFormat="1" ht="15" customHeight="1" x14ac:dyDescent="0.25">
      <c r="A46" s="1" t="s">
        <v>191</v>
      </c>
      <c r="B46" t="s">
        <v>56</v>
      </c>
      <c r="C46" s="67">
        <v>2</v>
      </c>
      <c r="D46" s="1">
        <v>1</v>
      </c>
      <c r="E46" s="23">
        <v>0</v>
      </c>
      <c r="F46" s="1">
        <v>0</v>
      </c>
      <c r="G46" s="23">
        <v>0</v>
      </c>
      <c r="H46" s="1">
        <v>0</v>
      </c>
      <c r="I46" s="23">
        <v>0</v>
      </c>
      <c r="J46" s="1">
        <v>1</v>
      </c>
      <c r="K46" s="22">
        <v>0</v>
      </c>
      <c r="L46" s="1">
        <v>1</v>
      </c>
      <c r="M46" s="23">
        <v>0</v>
      </c>
      <c r="N46" s="1">
        <v>0</v>
      </c>
      <c r="O46" s="23">
        <v>0</v>
      </c>
      <c r="P46" s="1">
        <v>1</v>
      </c>
      <c r="Q46" s="22">
        <v>0</v>
      </c>
      <c r="R46" s="1">
        <v>1</v>
      </c>
      <c r="S46" s="23">
        <v>0</v>
      </c>
      <c r="T46" s="1">
        <v>1</v>
      </c>
      <c r="U46" s="23">
        <v>0</v>
      </c>
      <c r="V46" s="1">
        <v>1</v>
      </c>
      <c r="W46" s="23">
        <v>0</v>
      </c>
      <c r="X46" s="1">
        <v>1</v>
      </c>
      <c r="Y46" s="23">
        <v>0</v>
      </c>
      <c r="Z46" s="1">
        <v>1</v>
      </c>
      <c r="AA46" s="23">
        <v>0</v>
      </c>
      <c r="AB46" s="1">
        <v>1</v>
      </c>
      <c r="AC46" s="22">
        <v>0</v>
      </c>
      <c r="AD46" s="1">
        <v>1</v>
      </c>
      <c r="AE46" s="23">
        <v>1</v>
      </c>
      <c r="AF46" s="1">
        <v>1</v>
      </c>
      <c r="AG46" s="22">
        <v>1</v>
      </c>
      <c r="AH46" s="1">
        <v>1</v>
      </c>
      <c r="AI46" s="23">
        <v>0</v>
      </c>
      <c r="AJ46" s="1">
        <v>1</v>
      </c>
      <c r="AK46" s="23">
        <v>0</v>
      </c>
      <c r="AL46" s="1">
        <v>0</v>
      </c>
      <c r="AM46" s="23">
        <v>0</v>
      </c>
      <c r="AN46" s="1">
        <v>0</v>
      </c>
      <c r="AO46" s="22">
        <v>0</v>
      </c>
      <c r="AP46" s="1">
        <v>1</v>
      </c>
      <c r="AQ46" s="23">
        <v>0</v>
      </c>
      <c r="AR46" s="1">
        <v>1</v>
      </c>
      <c r="AS46" s="1">
        <v>0</v>
      </c>
      <c r="AT46" s="1">
        <v>1</v>
      </c>
      <c r="AU46" s="22">
        <v>0</v>
      </c>
      <c r="AV46" s="1">
        <v>1</v>
      </c>
      <c r="AW46" s="23">
        <v>0</v>
      </c>
      <c r="AX46" s="1">
        <v>1</v>
      </c>
      <c r="AY46" s="23">
        <v>0</v>
      </c>
      <c r="AZ46" s="1">
        <v>1</v>
      </c>
      <c r="BA46" s="23">
        <v>0</v>
      </c>
      <c r="BB46" s="1">
        <v>1</v>
      </c>
      <c r="BC46" s="23">
        <v>0</v>
      </c>
      <c r="BD46" s="1">
        <v>1</v>
      </c>
      <c r="BE46" s="23">
        <v>0</v>
      </c>
      <c r="BF46" s="1">
        <v>1</v>
      </c>
      <c r="BG46" s="22">
        <v>0</v>
      </c>
      <c r="BH46" s="81">
        <v>3</v>
      </c>
      <c r="BI46" s="81">
        <v>2</v>
      </c>
      <c r="BJ46" s="81">
        <v>2</v>
      </c>
      <c r="BK46" s="81">
        <v>4</v>
      </c>
      <c r="BL46" s="86">
        <v>1</v>
      </c>
      <c r="BM46" s="1">
        <v>106</v>
      </c>
      <c r="BN46" s="22">
        <v>658</v>
      </c>
      <c r="BO46" s="23"/>
      <c r="BP46"/>
      <c r="BQ46" s="3"/>
      <c r="BR46" s="11">
        <f t="shared" si="45"/>
        <v>0.5</v>
      </c>
      <c r="BS46" s="12">
        <f t="shared" si="45"/>
        <v>0</v>
      </c>
      <c r="BT46" s="11">
        <f t="shared" si="46"/>
        <v>0.66666666666666663</v>
      </c>
      <c r="BU46" s="12">
        <f t="shared" si="46"/>
        <v>0</v>
      </c>
      <c r="BV46" s="11">
        <f t="shared" si="47"/>
        <v>1</v>
      </c>
      <c r="BW46" s="12">
        <f t="shared" si="47"/>
        <v>0</v>
      </c>
      <c r="BX46" s="11">
        <f t="shared" si="48"/>
        <v>0.88888888888888884</v>
      </c>
      <c r="BY46" s="39">
        <f t="shared" si="48"/>
        <v>0</v>
      </c>
      <c r="BZ46" s="11">
        <f t="shared" si="49"/>
        <v>0.5</v>
      </c>
      <c r="CA46" s="12">
        <f t="shared" si="49"/>
        <v>0</v>
      </c>
      <c r="CB46" s="11">
        <f t="shared" si="50"/>
        <v>1</v>
      </c>
      <c r="CC46" s="12">
        <f t="shared" si="50"/>
        <v>0</v>
      </c>
      <c r="CD46" s="11">
        <f t="shared" si="51"/>
        <v>1</v>
      </c>
      <c r="CE46" s="12">
        <f t="shared" si="51"/>
        <v>0</v>
      </c>
      <c r="CF46" s="11">
        <f t="shared" si="52"/>
        <v>1</v>
      </c>
      <c r="CG46" s="39">
        <f t="shared" si="52"/>
        <v>0</v>
      </c>
      <c r="CH46"/>
      <c r="CI46" s="3"/>
      <c r="CJ46" s="11">
        <f t="shared" si="53"/>
        <v>2</v>
      </c>
      <c r="CK46" s="11">
        <f t="shared" si="53"/>
        <v>0</v>
      </c>
      <c r="CL46" s="11">
        <f t="shared" si="54"/>
        <v>2</v>
      </c>
      <c r="CM46" s="11">
        <f t="shared" si="54"/>
        <v>0</v>
      </c>
      <c r="CN46" s="11">
        <f t="shared" si="55"/>
        <v>6</v>
      </c>
      <c r="CO46" s="11">
        <f t="shared" si="55"/>
        <v>0</v>
      </c>
      <c r="CP46" s="11">
        <f t="shared" si="56"/>
        <v>8</v>
      </c>
      <c r="CQ46" s="39">
        <f t="shared" si="56"/>
        <v>0</v>
      </c>
      <c r="CR46" s="11">
        <f t="shared" si="57"/>
        <v>2</v>
      </c>
      <c r="CS46" s="12">
        <f t="shared" si="57"/>
        <v>0</v>
      </c>
      <c r="CT46" s="11">
        <f t="shared" si="58"/>
        <v>3</v>
      </c>
      <c r="CU46" s="12">
        <f t="shared" si="58"/>
        <v>0</v>
      </c>
      <c r="CV46" s="11">
        <f t="shared" si="59"/>
        <v>6</v>
      </c>
      <c r="CW46" s="12">
        <f t="shared" si="59"/>
        <v>0</v>
      </c>
      <c r="CX46" s="11">
        <f t="shared" si="60"/>
        <v>9</v>
      </c>
      <c r="CY46" s="39">
        <f t="shared" si="60"/>
        <v>0</v>
      </c>
      <c r="CZ46" s="11"/>
    </row>
    <row r="47" spans="1:128" s="1" customFormat="1" ht="15" customHeight="1" x14ac:dyDescent="0.25">
      <c r="A47" s="1" t="s">
        <v>239</v>
      </c>
      <c r="B47" t="s">
        <v>56</v>
      </c>
      <c r="C47" s="67">
        <v>2</v>
      </c>
      <c r="D47" s="1">
        <v>1</v>
      </c>
      <c r="E47" s="23">
        <v>0</v>
      </c>
      <c r="F47" s="1">
        <v>1</v>
      </c>
      <c r="G47" s="23">
        <v>0</v>
      </c>
      <c r="H47" s="1">
        <v>0</v>
      </c>
      <c r="I47" s="23">
        <v>0</v>
      </c>
      <c r="J47" s="1">
        <v>0</v>
      </c>
      <c r="K47" s="22">
        <v>0</v>
      </c>
      <c r="L47" s="1">
        <v>1</v>
      </c>
      <c r="M47" s="23">
        <v>0</v>
      </c>
      <c r="N47" s="1">
        <v>1</v>
      </c>
      <c r="O47" s="23">
        <v>0</v>
      </c>
      <c r="P47" s="1">
        <v>1</v>
      </c>
      <c r="Q47" s="22">
        <v>0</v>
      </c>
      <c r="R47" s="1">
        <v>1</v>
      </c>
      <c r="S47" s="23">
        <v>0</v>
      </c>
      <c r="T47" s="1">
        <v>1</v>
      </c>
      <c r="U47" s="23">
        <v>0</v>
      </c>
      <c r="V47" s="1">
        <v>1</v>
      </c>
      <c r="W47" s="23">
        <v>0</v>
      </c>
      <c r="X47" s="1">
        <v>1</v>
      </c>
      <c r="Y47" s="23">
        <v>0</v>
      </c>
      <c r="Z47" s="1">
        <v>1</v>
      </c>
      <c r="AA47" s="23">
        <v>0</v>
      </c>
      <c r="AB47" s="1">
        <v>1</v>
      </c>
      <c r="AC47" s="22">
        <v>0</v>
      </c>
      <c r="AD47" s="1">
        <v>1</v>
      </c>
      <c r="AE47" s="23">
        <v>1</v>
      </c>
      <c r="AF47" s="1">
        <v>1</v>
      </c>
      <c r="AG47" s="22">
        <v>1</v>
      </c>
      <c r="AH47" s="1">
        <v>0</v>
      </c>
      <c r="AI47" s="23">
        <v>0</v>
      </c>
      <c r="AJ47" s="1">
        <v>1</v>
      </c>
      <c r="AK47" s="23">
        <v>0</v>
      </c>
      <c r="AL47" s="1">
        <v>0</v>
      </c>
      <c r="AM47" s="23">
        <v>0</v>
      </c>
      <c r="AN47" s="1">
        <v>0</v>
      </c>
      <c r="AO47" s="22">
        <v>0</v>
      </c>
      <c r="AP47" s="1">
        <v>1</v>
      </c>
      <c r="AQ47" s="23">
        <v>0</v>
      </c>
      <c r="AR47" s="1">
        <v>1</v>
      </c>
      <c r="AS47" s="1">
        <v>0</v>
      </c>
      <c r="AT47" s="1">
        <v>1</v>
      </c>
      <c r="AU47" s="22">
        <v>0</v>
      </c>
      <c r="AV47" s="1">
        <v>1</v>
      </c>
      <c r="AW47" s="23">
        <v>0</v>
      </c>
      <c r="AX47" s="1">
        <v>1</v>
      </c>
      <c r="AY47" s="23">
        <v>0</v>
      </c>
      <c r="AZ47" s="1">
        <v>1</v>
      </c>
      <c r="BA47" s="23">
        <v>0</v>
      </c>
      <c r="BB47" s="1">
        <v>1</v>
      </c>
      <c r="BC47" s="23">
        <v>0</v>
      </c>
      <c r="BD47" s="1">
        <v>1</v>
      </c>
      <c r="BE47" s="23">
        <v>0</v>
      </c>
      <c r="BF47" s="1">
        <v>1</v>
      </c>
      <c r="BG47" s="22">
        <v>0</v>
      </c>
      <c r="BH47" s="81">
        <v>3</v>
      </c>
      <c r="BI47" s="81">
        <v>4</v>
      </c>
      <c r="BJ47" s="81">
        <v>2</v>
      </c>
      <c r="BK47" s="81">
        <v>2</v>
      </c>
      <c r="BL47" s="86">
        <v>3</v>
      </c>
      <c r="BM47" s="1">
        <v>74</v>
      </c>
      <c r="BN47" s="22">
        <v>528</v>
      </c>
      <c r="BO47" s="23"/>
      <c r="BP47"/>
      <c r="BQ47" s="3"/>
      <c r="BR47" s="11">
        <f t="shared" si="45"/>
        <v>0.5</v>
      </c>
      <c r="BS47" s="12">
        <f t="shared" si="45"/>
        <v>0</v>
      </c>
      <c r="BT47" s="11">
        <f t="shared" si="46"/>
        <v>1</v>
      </c>
      <c r="BU47" s="12">
        <f t="shared" si="46"/>
        <v>0</v>
      </c>
      <c r="BV47" s="11">
        <f t="shared" si="47"/>
        <v>1</v>
      </c>
      <c r="BW47" s="12">
        <f t="shared" si="47"/>
        <v>0</v>
      </c>
      <c r="BX47" s="11">
        <f t="shared" si="48"/>
        <v>1</v>
      </c>
      <c r="BY47" s="39">
        <f t="shared" si="48"/>
        <v>0</v>
      </c>
      <c r="BZ47" s="11">
        <f t="shared" si="49"/>
        <v>0.25</v>
      </c>
      <c r="CA47" s="12">
        <f t="shared" si="49"/>
        <v>0</v>
      </c>
      <c r="CB47" s="11">
        <f t="shared" si="50"/>
        <v>1</v>
      </c>
      <c r="CC47" s="12">
        <f t="shared" si="50"/>
        <v>0</v>
      </c>
      <c r="CD47" s="11">
        <f t="shared" si="51"/>
        <v>1</v>
      </c>
      <c r="CE47" s="12">
        <f t="shared" si="51"/>
        <v>0</v>
      </c>
      <c r="CF47" s="11">
        <f t="shared" si="52"/>
        <v>1</v>
      </c>
      <c r="CG47" s="39">
        <f t="shared" si="52"/>
        <v>0</v>
      </c>
      <c r="CH47"/>
      <c r="CI47" s="3"/>
      <c r="CJ47" s="11">
        <f t="shared" si="53"/>
        <v>2</v>
      </c>
      <c r="CK47" s="11">
        <f t="shared" si="53"/>
        <v>0</v>
      </c>
      <c r="CL47" s="11">
        <f t="shared" si="54"/>
        <v>3</v>
      </c>
      <c r="CM47" s="11">
        <f t="shared" si="54"/>
        <v>0</v>
      </c>
      <c r="CN47" s="11">
        <f t="shared" si="55"/>
        <v>6</v>
      </c>
      <c r="CO47" s="11">
        <f t="shared" si="55"/>
        <v>0</v>
      </c>
      <c r="CP47" s="11">
        <f t="shared" si="56"/>
        <v>9</v>
      </c>
      <c r="CQ47" s="39">
        <f t="shared" si="56"/>
        <v>0</v>
      </c>
      <c r="CR47" s="11">
        <f t="shared" si="57"/>
        <v>1</v>
      </c>
      <c r="CS47" s="12">
        <f t="shared" si="57"/>
        <v>0</v>
      </c>
      <c r="CT47" s="11">
        <f t="shared" si="58"/>
        <v>3</v>
      </c>
      <c r="CU47" s="12">
        <f t="shared" si="58"/>
        <v>0</v>
      </c>
      <c r="CV47" s="11">
        <f t="shared" si="59"/>
        <v>6</v>
      </c>
      <c r="CW47" s="12">
        <f t="shared" si="59"/>
        <v>0</v>
      </c>
      <c r="CX47" s="11">
        <f t="shared" si="60"/>
        <v>9</v>
      </c>
      <c r="CY47" s="39">
        <f t="shared" si="60"/>
        <v>0</v>
      </c>
      <c r="CZ47" s="11"/>
      <c r="DA47" s="1" t="s">
        <v>404</v>
      </c>
      <c r="DG47" s="1" t="s">
        <v>406</v>
      </c>
      <c r="DM47" s="1" t="s">
        <v>408</v>
      </c>
      <c r="DS47" s="1" t="s">
        <v>410</v>
      </c>
    </row>
    <row r="48" spans="1:128" s="1" customFormat="1" ht="15" customHeight="1" x14ac:dyDescent="0.25">
      <c r="A48" s="1" t="s">
        <v>216</v>
      </c>
      <c r="B48" t="s">
        <v>56</v>
      </c>
      <c r="C48" s="67">
        <v>2</v>
      </c>
      <c r="D48" s="1">
        <v>1</v>
      </c>
      <c r="E48" s="23">
        <v>0</v>
      </c>
      <c r="F48" s="1">
        <v>0</v>
      </c>
      <c r="G48" s="23">
        <v>0</v>
      </c>
      <c r="H48" s="1">
        <v>0</v>
      </c>
      <c r="I48" s="23">
        <v>0</v>
      </c>
      <c r="J48" s="1">
        <v>0</v>
      </c>
      <c r="K48" s="22">
        <v>0</v>
      </c>
      <c r="L48" s="1">
        <v>0</v>
      </c>
      <c r="M48" s="23">
        <v>0</v>
      </c>
      <c r="N48" s="1">
        <v>0</v>
      </c>
      <c r="O48" s="23">
        <v>0</v>
      </c>
      <c r="P48" s="1">
        <v>0</v>
      </c>
      <c r="Q48" s="22">
        <v>0</v>
      </c>
      <c r="R48" s="1">
        <v>0</v>
      </c>
      <c r="S48" s="23">
        <v>0</v>
      </c>
      <c r="T48" s="1">
        <v>1</v>
      </c>
      <c r="U48" s="23">
        <v>1</v>
      </c>
      <c r="V48" s="1">
        <v>1</v>
      </c>
      <c r="W48" s="23">
        <v>0</v>
      </c>
      <c r="X48" s="1">
        <v>0</v>
      </c>
      <c r="Y48" s="23">
        <v>0</v>
      </c>
      <c r="Z48" s="1">
        <v>0</v>
      </c>
      <c r="AA48" s="23">
        <v>0</v>
      </c>
      <c r="AB48" s="1">
        <v>1</v>
      </c>
      <c r="AC48" s="22">
        <v>0</v>
      </c>
      <c r="AD48" s="1">
        <v>0</v>
      </c>
      <c r="AE48" s="23">
        <v>1</v>
      </c>
      <c r="AF48" s="1">
        <v>1</v>
      </c>
      <c r="AG48" s="22">
        <v>1</v>
      </c>
      <c r="AH48" s="1">
        <v>1</v>
      </c>
      <c r="AI48" s="23">
        <v>0</v>
      </c>
      <c r="AJ48" s="1">
        <v>0</v>
      </c>
      <c r="AK48" s="23">
        <v>0</v>
      </c>
      <c r="AL48" s="1">
        <v>0</v>
      </c>
      <c r="AM48" s="23">
        <v>0</v>
      </c>
      <c r="AN48" s="1">
        <v>0</v>
      </c>
      <c r="AO48" s="22">
        <v>0</v>
      </c>
      <c r="AP48" s="1">
        <v>1</v>
      </c>
      <c r="AQ48" s="23">
        <v>0</v>
      </c>
      <c r="AR48" s="1">
        <v>1</v>
      </c>
      <c r="AS48" s="1">
        <v>0</v>
      </c>
      <c r="AT48" s="1">
        <v>1</v>
      </c>
      <c r="AU48" s="22">
        <v>0</v>
      </c>
      <c r="AV48" s="1">
        <v>1</v>
      </c>
      <c r="AW48" s="23">
        <v>0</v>
      </c>
      <c r="AX48" s="1">
        <v>1</v>
      </c>
      <c r="AY48" s="23">
        <v>0</v>
      </c>
      <c r="AZ48" s="1">
        <v>1</v>
      </c>
      <c r="BA48" s="23">
        <v>0</v>
      </c>
      <c r="BB48" s="1">
        <v>1</v>
      </c>
      <c r="BC48" s="23">
        <v>0</v>
      </c>
      <c r="BD48" s="1">
        <v>1</v>
      </c>
      <c r="BE48" s="23">
        <v>0</v>
      </c>
      <c r="BF48" s="1">
        <v>1</v>
      </c>
      <c r="BG48" s="22">
        <v>0</v>
      </c>
      <c r="BH48" s="81">
        <v>2</v>
      </c>
      <c r="BI48" s="81">
        <v>1</v>
      </c>
      <c r="BJ48" s="81">
        <v>1</v>
      </c>
      <c r="BK48" s="81">
        <v>2</v>
      </c>
      <c r="BL48" s="86">
        <v>3</v>
      </c>
      <c r="BM48" s="1">
        <v>54</v>
      </c>
      <c r="BN48" s="22">
        <v>557</v>
      </c>
      <c r="BO48" s="23"/>
      <c r="BP48"/>
      <c r="BQ48" s="3"/>
      <c r="BR48" s="11">
        <f t="shared" si="45"/>
        <v>0.25</v>
      </c>
      <c r="BS48" s="12">
        <f t="shared" si="45"/>
        <v>0</v>
      </c>
      <c r="BT48" s="11">
        <f t="shared" si="46"/>
        <v>0</v>
      </c>
      <c r="BU48" s="12">
        <f t="shared" si="46"/>
        <v>0</v>
      </c>
      <c r="BV48" s="11">
        <f t="shared" si="47"/>
        <v>0.5</v>
      </c>
      <c r="BW48" s="12">
        <f t="shared" si="47"/>
        <v>0.16666666666666666</v>
      </c>
      <c r="BX48" s="11">
        <f t="shared" si="48"/>
        <v>0.33333333333333331</v>
      </c>
      <c r="BY48" s="39">
        <f t="shared" si="48"/>
        <v>0.1111111111111111</v>
      </c>
      <c r="BZ48" s="11">
        <f t="shared" si="49"/>
        <v>0.25</v>
      </c>
      <c r="CA48" s="12">
        <f t="shared" si="49"/>
        <v>0</v>
      </c>
      <c r="CB48" s="11">
        <f t="shared" si="50"/>
        <v>1</v>
      </c>
      <c r="CC48" s="12">
        <f t="shared" si="50"/>
        <v>0</v>
      </c>
      <c r="CD48" s="11">
        <f t="shared" si="51"/>
        <v>1</v>
      </c>
      <c r="CE48" s="12">
        <f t="shared" si="51"/>
        <v>0</v>
      </c>
      <c r="CF48" s="11">
        <f t="shared" si="52"/>
        <v>1</v>
      </c>
      <c r="CG48" s="39">
        <f t="shared" si="52"/>
        <v>0</v>
      </c>
      <c r="CH48"/>
      <c r="CI48" s="3"/>
      <c r="CJ48" s="11">
        <f t="shared" si="53"/>
        <v>1</v>
      </c>
      <c r="CK48" s="11">
        <f t="shared" si="53"/>
        <v>0</v>
      </c>
      <c r="CL48" s="11">
        <f t="shared" si="54"/>
        <v>0</v>
      </c>
      <c r="CM48" s="11">
        <f t="shared" si="54"/>
        <v>0</v>
      </c>
      <c r="CN48" s="11">
        <f t="shared" si="55"/>
        <v>3</v>
      </c>
      <c r="CO48" s="11">
        <f t="shared" si="55"/>
        <v>1</v>
      </c>
      <c r="CP48" s="11">
        <f t="shared" si="56"/>
        <v>3</v>
      </c>
      <c r="CQ48" s="39">
        <f t="shared" si="56"/>
        <v>1</v>
      </c>
      <c r="CR48" s="11">
        <f t="shared" si="57"/>
        <v>1</v>
      </c>
      <c r="CS48" s="12">
        <f t="shared" si="57"/>
        <v>0</v>
      </c>
      <c r="CT48" s="11">
        <f t="shared" si="58"/>
        <v>3</v>
      </c>
      <c r="CU48" s="12">
        <f t="shared" si="58"/>
        <v>0</v>
      </c>
      <c r="CV48" s="11">
        <f t="shared" si="59"/>
        <v>6</v>
      </c>
      <c r="CW48" s="12">
        <f t="shared" si="59"/>
        <v>0</v>
      </c>
      <c r="CX48" s="11">
        <f t="shared" si="60"/>
        <v>9</v>
      </c>
      <c r="CY48" s="39">
        <f t="shared" si="60"/>
        <v>0</v>
      </c>
      <c r="CZ48" s="11"/>
    </row>
    <row r="49" spans="1:124" s="1" customFormat="1" ht="15" customHeight="1" x14ac:dyDescent="0.25">
      <c r="A49" s="1" t="s">
        <v>241</v>
      </c>
      <c r="B49" t="s">
        <v>56</v>
      </c>
      <c r="C49" s="67">
        <v>2</v>
      </c>
      <c r="D49" s="1">
        <v>1</v>
      </c>
      <c r="E49" s="23">
        <v>0</v>
      </c>
      <c r="F49" s="1">
        <v>0</v>
      </c>
      <c r="G49" s="23">
        <v>0</v>
      </c>
      <c r="H49" s="1">
        <v>0</v>
      </c>
      <c r="I49" s="23">
        <v>0</v>
      </c>
      <c r="J49" s="1">
        <v>0</v>
      </c>
      <c r="K49" s="22">
        <v>0</v>
      </c>
      <c r="L49" s="1">
        <v>1</v>
      </c>
      <c r="M49" s="23">
        <v>0</v>
      </c>
      <c r="N49" s="1">
        <v>0</v>
      </c>
      <c r="O49" s="23">
        <v>0</v>
      </c>
      <c r="P49" s="1">
        <v>0</v>
      </c>
      <c r="Q49" s="22">
        <v>0</v>
      </c>
      <c r="R49" s="1">
        <v>1</v>
      </c>
      <c r="S49" s="23">
        <v>0</v>
      </c>
      <c r="T49" s="1">
        <v>1</v>
      </c>
      <c r="U49" s="23">
        <v>0</v>
      </c>
      <c r="V49" s="1">
        <v>0</v>
      </c>
      <c r="W49" s="23">
        <v>0</v>
      </c>
      <c r="X49" s="1">
        <v>0</v>
      </c>
      <c r="Y49" s="23">
        <v>0</v>
      </c>
      <c r="Z49" s="1">
        <v>0</v>
      </c>
      <c r="AA49" s="23">
        <v>0</v>
      </c>
      <c r="AB49" s="1">
        <v>0</v>
      </c>
      <c r="AC49" s="22">
        <v>0</v>
      </c>
      <c r="AD49" s="1">
        <v>1</v>
      </c>
      <c r="AE49" s="23">
        <v>1</v>
      </c>
      <c r="AF49" s="1">
        <v>0</v>
      </c>
      <c r="AG49" s="22">
        <v>1</v>
      </c>
      <c r="AH49" s="1">
        <v>0</v>
      </c>
      <c r="AI49" s="23">
        <v>0</v>
      </c>
      <c r="AJ49" s="1">
        <v>0</v>
      </c>
      <c r="AK49" s="23">
        <v>0</v>
      </c>
      <c r="AL49" s="1">
        <v>0</v>
      </c>
      <c r="AM49" s="23">
        <v>0</v>
      </c>
      <c r="AN49" s="1">
        <v>0</v>
      </c>
      <c r="AO49" s="22">
        <v>0</v>
      </c>
      <c r="AP49" s="1">
        <v>0</v>
      </c>
      <c r="AQ49" s="23">
        <v>0</v>
      </c>
      <c r="AR49" s="1">
        <v>1</v>
      </c>
      <c r="AS49" s="1">
        <v>0</v>
      </c>
      <c r="AT49" s="1">
        <v>0</v>
      </c>
      <c r="AU49" s="22">
        <v>0</v>
      </c>
      <c r="AV49" s="1">
        <v>0</v>
      </c>
      <c r="AW49" s="23">
        <v>0</v>
      </c>
      <c r="AX49" s="1">
        <v>1</v>
      </c>
      <c r="AY49" s="23">
        <v>0</v>
      </c>
      <c r="AZ49" s="1">
        <v>0</v>
      </c>
      <c r="BA49" s="23">
        <v>0</v>
      </c>
      <c r="BB49" s="1">
        <v>0</v>
      </c>
      <c r="BC49" s="23">
        <v>0</v>
      </c>
      <c r="BD49" s="1">
        <v>0</v>
      </c>
      <c r="BE49" s="23">
        <v>0</v>
      </c>
      <c r="BF49" s="1">
        <v>0</v>
      </c>
      <c r="BG49" s="22">
        <v>0</v>
      </c>
      <c r="BH49" s="81">
        <v>3</v>
      </c>
      <c r="BI49" s="81">
        <v>3</v>
      </c>
      <c r="BJ49" s="81">
        <v>3</v>
      </c>
      <c r="BK49" s="81">
        <v>6</v>
      </c>
      <c r="BL49" s="86">
        <v>6</v>
      </c>
      <c r="BM49" s="1">
        <v>90</v>
      </c>
      <c r="BN49" s="22">
        <v>574</v>
      </c>
      <c r="BO49" s="23"/>
      <c r="BP49"/>
      <c r="BQ49" s="3"/>
      <c r="BR49" s="11">
        <f t="shared" si="45"/>
        <v>0.25</v>
      </c>
      <c r="BS49" s="12">
        <f t="shared" si="45"/>
        <v>0</v>
      </c>
      <c r="BT49" s="11">
        <f t="shared" si="46"/>
        <v>0.33333333333333331</v>
      </c>
      <c r="BU49" s="12">
        <f t="shared" si="46"/>
        <v>0</v>
      </c>
      <c r="BV49" s="11">
        <f t="shared" si="47"/>
        <v>0.33333333333333331</v>
      </c>
      <c r="BW49" s="12">
        <f t="shared" si="47"/>
        <v>0</v>
      </c>
      <c r="BX49" s="11">
        <f t="shared" si="48"/>
        <v>0.33333333333333331</v>
      </c>
      <c r="BY49" s="39">
        <f t="shared" si="48"/>
        <v>0</v>
      </c>
      <c r="BZ49" s="11">
        <f t="shared" si="49"/>
        <v>0</v>
      </c>
      <c r="CA49" s="12">
        <f t="shared" si="49"/>
        <v>0</v>
      </c>
      <c r="CB49" s="11">
        <f t="shared" si="50"/>
        <v>0.33333333333333331</v>
      </c>
      <c r="CC49" s="12">
        <f t="shared" si="50"/>
        <v>0</v>
      </c>
      <c r="CD49" s="11">
        <f t="shared" si="51"/>
        <v>0.16666666666666666</v>
      </c>
      <c r="CE49" s="12">
        <f t="shared" si="51"/>
        <v>0</v>
      </c>
      <c r="CF49" s="11">
        <f t="shared" si="52"/>
        <v>0.22222222222222221</v>
      </c>
      <c r="CG49" s="39">
        <f t="shared" si="52"/>
        <v>0</v>
      </c>
      <c r="CH49"/>
      <c r="CI49" s="3"/>
      <c r="CJ49" s="11">
        <f t="shared" si="53"/>
        <v>1</v>
      </c>
      <c r="CK49" s="11">
        <f t="shared" si="53"/>
        <v>0</v>
      </c>
      <c r="CL49" s="11">
        <f t="shared" si="54"/>
        <v>1</v>
      </c>
      <c r="CM49" s="11">
        <f t="shared" si="54"/>
        <v>0</v>
      </c>
      <c r="CN49" s="11">
        <f t="shared" si="55"/>
        <v>2</v>
      </c>
      <c r="CO49" s="11">
        <f t="shared" si="55"/>
        <v>0</v>
      </c>
      <c r="CP49" s="11">
        <f t="shared" si="56"/>
        <v>3</v>
      </c>
      <c r="CQ49" s="39">
        <f t="shared" si="56"/>
        <v>0</v>
      </c>
      <c r="CR49" s="11">
        <f t="shared" si="57"/>
        <v>0</v>
      </c>
      <c r="CS49" s="12">
        <f t="shared" si="57"/>
        <v>0</v>
      </c>
      <c r="CT49" s="11">
        <f t="shared" si="58"/>
        <v>1</v>
      </c>
      <c r="CU49" s="12">
        <f t="shared" si="58"/>
        <v>0</v>
      </c>
      <c r="CV49" s="11">
        <f t="shared" si="59"/>
        <v>1</v>
      </c>
      <c r="CW49" s="12">
        <f t="shared" si="59"/>
        <v>0</v>
      </c>
      <c r="CX49" s="11">
        <f t="shared" si="60"/>
        <v>2</v>
      </c>
      <c r="CY49" s="39">
        <f t="shared" si="60"/>
        <v>0</v>
      </c>
      <c r="CZ49" s="11"/>
      <c r="DA49" s="1" t="s">
        <v>377</v>
      </c>
      <c r="DB49" s="148">
        <v>0.05</v>
      </c>
      <c r="DG49" s="1" t="s">
        <v>377</v>
      </c>
      <c r="DH49" s="148">
        <v>0.05</v>
      </c>
      <c r="DM49" s="1" t="s">
        <v>377</v>
      </c>
      <c r="DN49" s="148">
        <v>0.05</v>
      </c>
      <c r="DS49" s="1" t="s">
        <v>377</v>
      </c>
      <c r="DT49" s="148">
        <v>0.05</v>
      </c>
    </row>
    <row r="50" spans="1:124" s="1" customFormat="1" ht="15" customHeight="1" x14ac:dyDescent="0.25">
      <c r="A50" s="1" t="s">
        <v>222</v>
      </c>
      <c r="B50" t="s">
        <v>56</v>
      </c>
      <c r="C50" s="67">
        <v>2</v>
      </c>
      <c r="D50" s="1">
        <v>1</v>
      </c>
      <c r="E50" s="23">
        <v>0</v>
      </c>
      <c r="F50" s="1">
        <v>0</v>
      </c>
      <c r="G50" s="23">
        <v>0</v>
      </c>
      <c r="H50" s="1">
        <v>0</v>
      </c>
      <c r="I50" s="23">
        <v>0</v>
      </c>
      <c r="J50" s="1">
        <v>0</v>
      </c>
      <c r="K50" s="22">
        <v>0</v>
      </c>
      <c r="L50" s="1">
        <v>0</v>
      </c>
      <c r="M50" s="23">
        <v>0</v>
      </c>
      <c r="N50" s="1">
        <v>0</v>
      </c>
      <c r="O50" s="23">
        <v>0</v>
      </c>
      <c r="P50" s="1">
        <v>0</v>
      </c>
      <c r="Q50" s="22">
        <v>0</v>
      </c>
      <c r="R50" s="1">
        <v>1</v>
      </c>
      <c r="S50" s="23">
        <v>0</v>
      </c>
      <c r="T50" s="1">
        <v>1</v>
      </c>
      <c r="U50" s="23">
        <v>0</v>
      </c>
      <c r="V50" s="1">
        <v>0</v>
      </c>
      <c r="W50" s="23">
        <v>0</v>
      </c>
      <c r="X50" s="1">
        <v>1</v>
      </c>
      <c r="Y50" s="23">
        <v>0</v>
      </c>
      <c r="Z50" s="1">
        <v>0</v>
      </c>
      <c r="AA50" s="23">
        <v>0</v>
      </c>
      <c r="AB50" s="1">
        <v>1</v>
      </c>
      <c r="AC50" s="22">
        <v>0</v>
      </c>
      <c r="AD50" s="1">
        <v>0</v>
      </c>
      <c r="AE50" s="23">
        <v>1</v>
      </c>
      <c r="AF50" s="1">
        <v>1</v>
      </c>
      <c r="AG50" s="22">
        <v>1</v>
      </c>
      <c r="AH50" s="1">
        <v>0</v>
      </c>
      <c r="AI50" s="23">
        <v>0</v>
      </c>
      <c r="AJ50" s="1">
        <v>0</v>
      </c>
      <c r="AK50" s="23">
        <v>0</v>
      </c>
      <c r="AL50" s="1">
        <v>0</v>
      </c>
      <c r="AM50" s="23">
        <v>0</v>
      </c>
      <c r="AN50" s="1">
        <v>0</v>
      </c>
      <c r="AO50" s="22">
        <v>0</v>
      </c>
      <c r="AP50" s="1">
        <v>1</v>
      </c>
      <c r="AQ50" s="23">
        <v>0</v>
      </c>
      <c r="AR50" s="1">
        <v>1</v>
      </c>
      <c r="AS50" s="1">
        <v>0</v>
      </c>
      <c r="AT50" s="1">
        <v>0</v>
      </c>
      <c r="AU50" s="22">
        <v>0</v>
      </c>
      <c r="AV50" s="1">
        <v>1</v>
      </c>
      <c r="AW50" s="23">
        <v>0</v>
      </c>
      <c r="AX50" s="1">
        <v>0</v>
      </c>
      <c r="AY50" s="23">
        <v>0</v>
      </c>
      <c r="AZ50" s="1">
        <v>1</v>
      </c>
      <c r="BA50" s="23">
        <v>0</v>
      </c>
      <c r="BB50" s="1">
        <v>0</v>
      </c>
      <c r="BC50" s="23">
        <v>0</v>
      </c>
      <c r="BD50" s="1">
        <v>1</v>
      </c>
      <c r="BE50" s="23">
        <v>0</v>
      </c>
      <c r="BF50" s="1">
        <v>1</v>
      </c>
      <c r="BG50" s="22">
        <v>0</v>
      </c>
      <c r="BH50" s="81">
        <v>2</v>
      </c>
      <c r="BI50" s="81">
        <v>2</v>
      </c>
      <c r="BJ50" s="81">
        <v>1</v>
      </c>
      <c r="BK50" s="81">
        <v>3</v>
      </c>
      <c r="BL50" s="86">
        <v>1</v>
      </c>
      <c r="BM50" s="1">
        <v>85</v>
      </c>
      <c r="BN50" s="22">
        <v>783</v>
      </c>
      <c r="BO50" s="23"/>
      <c r="BP50"/>
      <c r="BQ50" s="3"/>
      <c r="BR50" s="11">
        <f t="shared" si="45"/>
        <v>0.25</v>
      </c>
      <c r="BS50" s="12">
        <f t="shared" si="45"/>
        <v>0</v>
      </c>
      <c r="BT50" s="11">
        <f t="shared" si="46"/>
        <v>0</v>
      </c>
      <c r="BU50" s="12">
        <f t="shared" si="46"/>
        <v>0</v>
      </c>
      <c r="BV50" s="11">
        <f t="shared" si="47"/>
        <v>0.66666666666666663</v>
      </c>
      <c r="BW50" s="12">
        <f t="shared" si="47"/>
        <v>0</v>
      </c>
      <c r="BX50" s="11">
        <f t="shared" si="48"/>
        <v>0.44444444444444442</v>
      </c>
      <c r="BY50" s="39">
        <f t="shared" si="48"/>
        <v>0</v>
      </c>
      <c r="BZ50" s="11">
        <f t="shared" si="49"/>
        <v>0</v>
      </c>
      <c r="CA50" s="12">
        <f t="shared" si="49"/>
        <v>0</v>
      </c>
      <c r="CB50" s="11">
        <f t="shared" si="50"/>
        <v>0.66666666666666663</v>
      </c>
      <c r="CC50" s="12">
        <f t="shared" si="50"/>
        <v>0</v>
      </c>
      <c r="CD50" s="11">
        <f t="shared" si="51"/>
        <v>0.66666666666666663</v>
      </c>
      <c r="CE50" s="12">
        <f t="shared" si="51"/>
        <v>0</v>
      </c>
      <c r="CF50" s="11">
        <f t="shared" si="52"/>
        <v>0.66666666666666663</v>
      </c>
      <c r="CG50" s="39">
        <f t="shared" si="52"/>
        <v>0</v>
      </c>
      <c r="CH50"/>
      <c r="CI50" s="3"/>
      <c r="CJ50" s="11">
        <f t="shared" si="53"/>
        <v>1</v>
      </c>
      <c r="CK50" s="11">
        <f t="shared" si="53"/>
        <v>0</v>
      </c>
      <c r="CL50" s="11">
        <f t="shared" si="54"/>
        <v>0</v>
      </c>
      <c r="CM50" s="11">
        <f t="shared" si="54"/>
        <v>0</v>
      </c>
      <c r="CN50" s="11">
        <f t="shared" si="55"/>
        <v>4</v>
      </c>
      <c r="CO50" s="11">
        <f t="shared" si="55"/>
        <v>0</v>
      </c>
      <c r="CP50" s="11">
        <f t="shared" si="56"/>
        <v>4</v>
      </c>
      <c r="CQ50" s="39">
        <f t="shared" si="56"/>
        <v>0</v>
      </c>
      <c r="CR50" s="11">
        <f t="shared" si="57"/>
        <v>0</v>
      </c>
      <c r="CS50" s="12">
        <f t="shared" si="57"/>
        <v>0</v>
      </c>
      <c r="CT50" s="11">
        <f t="shared" si="58"/>
        <v>2</v>
      </c>
      <c r="CU50" s="12">
        <f t="shared" si="58"/>
        <v>0</v>
      </c>
      <c r="CV50" s="11">
        <f t="shared" si="59"/>
        <v>4</v>
      </c>
      <c r="CW50" s="12">
        <f t="shared" si="59"/>
        <v>0</v>
      </c>
      <c r="CX50" s="11">
        <f t="shared" si="60"/>
        <v>6</v>
      </c>
      <c r="CY50" s="39">
        <f t="shared" si="60"/>
        <v>0</v>
      </c>
      <c r="CZ50" s="11"/>
      <c r="DA50" s="1" t="s">
        <v>378</v>
      </c>
      <c r="DB50" s="149">
        <v>0.66666666666666663</v>
      </c>
      <c r="DG50" s="1" t="s">
        <v>378</v>
      </c>
      <c r="DH50" s="149">
        <v>0.10288065843621401</v>
      </c>
      <c r="DM50" s="1" t="s">
        <v>378</v>
      </c>
      <c r="DN50" s="149">
        <v>0.68724279835390967</v>
      </c>
      <c r="DS50" s="1" t="s">
        <v>378</v>
      </c>
      <c r="DT50" s="149">
        <v>4.938271604938272E-2</v>
      </c>
    </row>
    <row r="51" spans="1:124" s="1" customFormat="1" ht="15" customHeight="1" x14ac:dyDescent="0.25">
      <c r="A51" s="1" t="s">
        <v>220</v>
      </c>
      <c r="B51" t="s">
        <v>56</v>
      </c>
      <c r="C51" s="67">
        <v>2</v>
      </c>
      <c r="D51" s="1">
        <v>1</v>
      </c>
      <c r="E51" s="23">
        <v>0</v>
      </c>
      <c r="F51" s="1">
        <v>1</v>
      </c>
      <c r="G51" s="23">
        <v>0</v>
      </c>
      <c r="H51" s="1">
        <v>0</v>
      </c>
      <c r="I51" s="23">
        <v>0</v>
      </c>
      <c r="J51" s="1">
        <v>0</v>
      </c>
      <c r="K51" s="22">
        <v>0</v>
      </c>
      <c r="L51" s="1">
        <v>1</v>
      </c>
      <c r="M51" s="23">
        <v>0</v>
      </c>
      <c r="N51" s="1">
        <v>0</v>
      </c>
      <c r="O51" s="23">
        <v>0</v>
      </c>
      <c r="P51" s="1">
        <v>1</v>
      </c>
      <c r="Q51" s="22">
        <v>0</v>
      </c>
      <c r="R51" s="1">
        <v>1</v>
      </c>
      <c r="S51" s="23">
        <v>0</v>
      </c>
      <c r="T51" s="1">
        <v>1</v>
      </c>
      <c r="U51" s="23">
        <v>0</v>
      </c>
      <c r="V51" s="1">
        <v>1</v>
      </c>
      <c r="W51" s="23">
        <v>0</v>
      </c>
      <c r="X51" s="1">
        <v>0</v>
      </c>
      <c r="Y51" s="23">
        <v>0</v>
      </c>
      <c r="Z51" s="1">
        <v>1</v>
      </c>
      <c r="AA51" s="23">
        <v>0</v>
      </c>
      <c r="AB51" s="1">
        <v>1</v>
      </c>
      <c r="AC51" s="22">
        <v>0</v>
      </c>
      <c r="AD51" s="1">
        <v>1</v>
      </c>
      <c r="AE51" s="23">
        <v>1</v>
      </c>
      <c r="AF51" s="1">
        <v>1</v>
      </c>
      <c r="AG51" s="22">
        <v>1</v>
      </c>
      <c r="AH51" s="1">
        <v>1</v>
      </c>
      <c r="AI51" s="23">
        <v>0</v>
      </c>
      <c r="AJ51" s="1">
        <v>0</v>
      </c>
      <c r="AK51" s="23">
        <v>0</v>
      </c>
      <c r="AL51" s="1">
        <v>0</v>
      </c>
      <c r="AM51" s="23">
        <v>0</v>
      </c>
      <c r="AN51" s="1">
        <v>1</v>
      </c>
      <c r="AO51" s="22">
        <v>0</v>
      </c>
      <c r="AP51" s="1">
        <v>1</v>
      </c>
      <c r="AQ51" s="23">
        <v>0</v>
      </c>
      <c r="AR51" s="1">
        <v>1</v>
      </c>
      <c r="AS51" s="1">
        <v>0</v>
      </c>
      <c r="AT51" s="1">
        <v>1</v>
      </c>
      <c r="AU51" s="22">
        <v>0</v>
      </c>
      <c r="AV51" s="1">
        <v>1</v>
      </c>
      <c r="AW51" s="23">
        <v>0</v>
      </c>
      <c r="AX51" s="1">
        <v>1</v>
      </c>
      <c r="AY51" s="23">
        <v>0</v>
      </c>
      <c r="AZ51" s="1">
        <v>1</v>
      </c>
      <c r="BA51" s="23">
        <v>0</v>
      </c>
      <c r="BB51" s="1">
        <v>1</v>
      </c>
      <c r="BC51" s="23">
        <v>0</v>
      </c>
      <c r="BD51" s="1">
        <v>1</v>
      </c>
      <c r="BE51" s="23">
        <v>0</v>
      </c>
      <c r="BF51" s="1">
        <v>1</v>
      </c>
      <c r="BG51" s="22">
        <v>0</v>
      </c>
      <c r="BH51" s="81">
        <v>3</v>
      </c>
      <c r="BI51" s="81">
        <v>2</v>
      </c>
      <c r="BJ51" s="81">
        <v>2</v>
      </c>
      <c r="BK51" s="81">
        <v>2</v>
      </c>
      <c r="BL51" s="86">
        <v>2</v>
      </c>
      <c r="BM51" s="1">
        <v>63</v>
      </c>
      <c r="BN51" s="22">
        <v>508</v>
      </c>
      <c r="BO51" s="23"/>
      <c r="BP51"/>
      <c r="BQ51" s="3"/>
      <c r="BR51" s="11">
        <f t="shared" si="45"/>
        <v>0.5</v>
      </c>
      <c r="BS51" s="12">
        <f t="shared" si="45"/>
        <v>0</v>
      </c>
      <c r="BT51" s="11">
        <f t="shared" si="46"/>
        <v>0.66666666666666663</v>
      </c>
      <c r="BU51" s="12">
        <f t="shared" si="46"/>
        <v>0</v>
      </c>
      <c r="BV51" s="11">
        <f t="shared" si="47"/>
        <v>0.83333333333333337</v>
      </c>
      <c r="BW51" s="12">
        <f t="shared" si="47"/>
        <v>0</v>
      </c>
      <c r="BX51" s="11">
        <f t="shared" si="48"/>
        <v>0.77777777777777779</v>
      </c>
      <c r="BY51" s="39">
        <f t="shared" si="48"/>
        <v>0</v>
      </c>
      <c r="BZ51" s="11">
        <f t="shared" si="49"/>
        <v>0.5</v>
      </c>
      <c r="CA51" s="12">
        <f t="shared" si="49"/>
        <v>0</v>
      </c>
      <c r="CB51" s="11">
        <f t="shared" si="50"/>
        <v>1</v>
      </c>
      <c r="CC51" s="12">
        <f t="shared" si="50"/>
        <v>0</v>
      </c>
      <c r="CD51" s="11">
        <f t="shared" si="51"/>
        <v>1</v>
      </c>
      <c r="CE51" s="12">
        <f t="shared" si="51"/>
        <v>0</v>
      </c>
      <c r="CF51" s="11">
        <f t="shared" si="52"/>
        <v>1</v>
      </c>
      <c r="CG51" s="39">
        <f t="shared" si="52"/>
        <v>0</v>
      </c>
      <c r="CH51"/>
      <c r="CI51" s="3"/>
      <c r="CJ51" s="11">
        <f t="shared" si="53"/>
        <v>2</v>
      </c>
      <c r="CK51" s="11">
        <f t="shared" si="53"/>
        <v>0</v>
      </c>
      <c r="CL51" s="11">
        <f t="shared" si="54"/>
        <v>2</v>
      </c>
      <c r="CM51" s="11">
        <f t="shared" si="54"/>
        <v>0</v>
      </c>
      <c r="CN51" s="11">
        <f t="shared" si="55"/>
        <v>5</v>
      </c>
      <c r="CO51" s="11">
        <f t="shared" si="55"/>
        <v>0</v>
      </c>
      <c r="CP51" s="11">
        <f t="shared" si="56"/>
        <v>7</v>
      </c>
      <c r="CQ51" s="39">
        <f t="shared" si="56"/>
        <v>0</v>
      </c>
      <c r="CR51" s="11">
        <f t="shared" si="57"/>
        <v>2</v>
      </c>
      <c r="CS51" s="12">
        <f t="shared" si="57"/>
        <v>0</v>
      </c>
      <c r="CT51" s="11">
        <f t="shared" si="58"/>
        <v>3</v>
      </c>
      <c r="CU51" s="12">
        <f t="shared" si="58"/>
        <v>0</v>
      </c>
      <c r="CV51" s="11">
        <f t="shared" si="59"/>
        <v>6</v>
      </c>
      <c r="CW51" s="12">
        <f t="shared" si="59"/>
        <v>0</v>
      </c>
      <c r="CX51" s="11">
        <f t="shared" si="60"/>
        <v>9</v>
      </c>
      <c r="CY51" s="39">
        <f t="shared" si="60"/>
        <v>0</v>
      </c>
      <c r="CZ51" s="11"/>
      <c r="DA51" s="1" t="s">
        <v>379</v>
      </c>
      <c r="DB51" s="149">
        <v>0.48420000000000002</v>
      </c>
      <c r="DG51" s="1" t="s">
        <v>379</v>
      </c>
      <c r="DH51" s="149">
        <v>0.48849999999999999</v>
      </c>
      <c r="DM51" s="1" t="s">
        <v>379</v>
      </c>
      <c r="DN51" s="149">
        <v>0.48370000000000002</v>
      </c>
      <c r="DS51" s="1" t="s">
        <v>379</v>
      </c>
      <c r="DT51" s="149">
        <v>0.499</v>
      </c>
    </row>
    <row r="52" spans="1:124" s="1" customFormat="1" ht="15" customHeight="1" x14ac:dyDescent="0.25">
      <c r="A52" s="1" t="s">
        <v>217</v>
      </c>
      <c r="B52" t="s">
        <v>56</v>
      </c>
      <c r="C52" s="67">
        <v>2</v>
      </c>
      <c r="D52" s="1">
        <v>1</v>
      </c>
      <c r="E52" s="23">
        <v>0</v>
      </c>
      <c r="F52" s="1">
        <v>0</v>
      </c>
      <c r="G52" s="23">
        <v>0</v>
      </c>
      <c r="H52" s="1">
        <v>0</v>
      </c>
      <c r="I52" s="23">
        <v>0</v>
      </c>
      <c r="J52" s="1">
        <v>0</v>
      </c>
      <c r="K52" s="22">
        <v>0</v>
      </c>
      <c r="L52" s="1">
        <v>1</v>
      </c>
      <c r="M52" s="23">
        <v>0</v>
      </c>
      <c r="N52" s="1">
        <v>1</v>
      </c>
      <c r="O52" s="23">
        <v>0</v>
      </c>
      <c r="P52" s="1">
        <v>1</v>
      </c>
      <c r="Q52" s="22">
        <v>0</v>
      </c>
      <c r="R52" s="1">
        <v>1</v>
      </c>
      <c r="S52" s="23">
        <v>0</v>
      </c>
      <c r="T52" s="1">
        <v>1</v>
      </c>
      <c r="U52" s="23">
        <v>1</v>
      </c>
      <c r="V52" s="1">
        <v>0</v>
      </c>
      <c r="W52" s="23">
        <v>0</v>
      </c>
      <c r="X52" s="1">
        <v>1</v>
      </c>
      <c r="Y52" s="23">
        <v>0</v>
      </c>
      <c r="Z52" s="1">
        <v>0</v>
      </c>
      <c r="AA52" s="23">
        <v>0</v>
      </c>
      <c r="AB52" s="1">
        <v>0</v>
      </c>
      <c r="AC52" s="22">
        <v>0</v>
      </c>
      <c r="AD52" s="1">
        <v>1</v>
      </c>
      <c r="AE52" s="23">
        <v>1</v>
      </c>
      <c r="AF52" s="1">
        <v>1</v>
      </c>
      <c r="AG52" s="22">
        <v>1</v>
      </c>
      <c r="AH52" s="1">
        <v>0</v>
      </c>
      <c r="AI52" s="23">
        <v>0</v>
      </c>
      <c r="AJ52" s="1">
        <v>0</v>
      </c>
      <c r="AK52" s="23">
        <v>0</v>
      </c>
      <c r="AL52" s="1">
        <v>0</v>
      </c>
      <c r="AM52" s="23">
        <v>0</v>
      </c>
      <c r="AN52" s="1">
        <v>0</v>
      </c>
      <c r="AO52" s="22">
        <v>0</v>
      </c>
      <c r="AP52" s="1">
        <v>0</v>
      </c>
      <c r="AQ52" s="23">
        <v>0</v>
      </c>
      <c r="AR52" s="1">
        <v>0</v>
      </c>
      <c r="AS52" s="1">
        <v>0</v>
      </c>
      <c r="AT52" s="1">
        <v>0</v>
      </c>
      <c r="AU52" s="22">
        <v>0</v>
      </c>
      <c r="AV52" s="1">
        <v>0</v>
      </c>
      <c r="AW52" s="23">
        <v>0</v>
      </c>
      <c r="AX52" s="1">
        <v>0</v>
      </c>
      <c r="AY52" s="23">
        <v>0</v>
      </c>
      <c r="AZ52" s="1">
        <v>0</v>
      </c>
      <c r="BA52" s="23">
        <v>0</v>
      </c>
      <c r="BB52" s="1">
        <v>0</v>
      </c>
      <c r="BC52" s="23">
        <v>0</v>
      </c>
      <c r="BD52" s="1">
        <v>0</v>
      </c>
      <c r="BE52" s="23">
        <v>0</v>
      </c>
      <c r="BF52" s="1">
        <v>1</v>
      </c>
      <c r="BG52" s="22">
        <v>0</v>
      </c>
      <c r="BH52" s="81">
        <v>3</v>
      </c>
      <c r="BI52" s="81">
        <v>3</v>
      </c>
      <c r="BJ52" s="81">
        <v>3</v>
      </c>
      <c r="BK52" s="81">
        <v>6</v>
      </c>
      <c r="BL52" s="86">
        <v>6</v>
      </c>
      <c r="BM52" s="1">
        <v>94</v>
      </c>
      <c r="BN52" s="22">
        <v>340</v>
      </c>
      <c r="BO52" s="23"/>
      <c r="BP52"/>
      <c r="BQ52" s="3"/>
      <c r="BR52" s="11">
        <f t="shared" si="45"/>
        <v>0.25</v>
      </c>
      <c r="BS52" s="12">
        <f t="shared" si="45"/>
        <v>0</v>
      </c>
      <c r="BT52" s="11">
        <f t="shared" si="46"/>
        <v>1</v>
      </c>
      <c r="BU52" s="12">
        <f t="shared" si="46"/>
        <v>0</v>
      </c>
      <c r="BV52" s="11">
        <f t="shared" si="47"/>
        <v>0.5</v>
      </c>
      <c r="BW52" s="12">
        <f t="shared" si="47"/>
        <v>0.16666666666666666</v>
      </c>
      <c r="BX52" s="11">
        <f t="shared" si="48"/>
        <v>0.66666666666666663</v>
      </c>
      <c r="BY52" s="39">
        <f t="shared" si="48"/>
        <v>0.1111111111111111</v>
      </c>
      <c r="BZ52" s="11">
        <f t="shared" si="49"/>
        <v>0</v>
      </c>
      <c r="CA52" s="12">
        <f t="shared" si="49"/>
        <v>0</v>
      </c>
      <c r="CB52" s="11">
        <f t="shared" si="50"/>
        <v>0</v>
      </c>
      <c r="CC52" s="12">
        <f t="shared" si="50"/>
        <v>0</v>
      </c>
      <c r="CD52" s="11">
        <f t="shared" si="51"/>
        <v>0.16666666666666666</v>
      </c>
      <c r="CE52" s="12">
        <f t="shared" si="51"/>
        <v>0</v>
      </c>
      <c r="CF52" s="11">
        <f t="shared" si="52"/>
        <v>0.1111111111111111</v>
      </c>
      <c r="CG52" s="39">
        <f t="shared" si="52"/>
        <v>0</v>
      </c>
      <c r="CH52"/>
      <c r="CI52" s="3"/>
      <c r="CJ52" s="11">
        <f t="shared" si="53"/>
        <v>1</v>
      </c>
      <c r="CK52" s="11">
        <f t="shared" si="53"/>
        <v>0</v>
      </c>
      <c r="CL52" s="11">
        <f t="shared" si="54"/>
        <v>3</v>
      </c>
      <c r="CM52" s="11">
        <f t="shared" si="54"/>
        <v>0</v>
      </c>
      <c r="CN52" s="11">
        <f t="shared" si="55"/>
        <v>3</v>
      </c>
      <c r="CO52" s="11">
        <f t="shared" si="55"/>
        <v>1</v>
      </c>
      <c r="CP52" s="11">
        <f t="shared" si="56"/>
        <v>6</v>
      </c>
      <c r="CQ52" s="39">
        <f t="shared" si="56"/>
        <v>1</v>
      </c>
      <c r="CR52" s="11">
        <f t="shared" si="57"/>
        <v>0</v>
      </c>
      <c r="CS52" s="12">
        <f t="shared" si="57"/>
        <v>0</v>
      </c>
      <c r="CT52" s="11">
        <f t="shared" si="58"/>
        <v>0</v>
      </c>
      <c r="CU52" s="12">
        <f t="shared" si="58"/>
        <v>0</v>
      </c>
      <c r="CV52" s="11">
        <f t="shared" si="59"/>
        <v>1</v>
      </c>
      <c r="CW52" s="12">
        <f t="shared" si="59"/>
        <v>0</v>
      </c>
      <c r="CX52" s="11">
        <f t="shared" si="60"/>
        <v>1</v>
      </c>
      <c r="CY52" s="39">
        <f t="shared" si="60"/>
        <v>0</v>
      </c>
      <c r="CZ52" s="11"/>
      <c r="DA52" s="1" t="s">
        <v>380</v>
      </c>
      <c r="DB52" s="149">
        <v>0.48720000000000002</v>
      </c>
      <c r="DG52" s="1" t="s">
        <v>380</v>
      </c>
      <c r="DH52" s="149">
        <v>0.45179999999999998</v>
      </c>
      <c r="DM52" s="1" t="s">
        <v>380</v>
      </c>
      <c r="DN52" s="149">
        <v>0.49030000000000001</v>
      </c>
      <c r="DS52" s="1" t="s">
        <v>380</v>
      </c>
      <c r="DT52" s="149">
        <v>0.42759999999999998</v>
      </c>
    </row>
    <row r="53" spans="1:124" s="1" customFormat="1" ht="15" customHeight="1" x14ac:dyDescent="0.25">
      <c r="A53" s="1" t="s">
        <v>184</v>
      </c>
      <c r="B53" t="s">
        <v>56</v>
      </c>
      <c r="C53" s="67">
        <v>2</v>
      </c>
      <c r="D53" s="1">
        <v>1</v>
      </c>
      <c r="E53" s="23">
        <v>0</v>
      </c>
      <c r="F53" s="1">
        <v>0</v>
      </c>
      <c r="G53" s="23">
        <v>0</v>
      </c>
      <c r="H53" s="1">
        <v>1</v>
      </c>
      <c r="I53" s="23">
        <v>0</v>
      </c>
      <c r="J53" s="1">
        <v>1</v>
      </c>
      <c r="K53" s="22">
        <v>0</v>
      </c>
      <c r="L53" s="1">
        <v>1</v>
      </c>
      <c r="M53" s="23">
        <v>0</v>
      </c>
      <c r="N53" s="1">
        <v>0</v>
      </c>
      <c r="O53" s="23">
        <v>0</v>
      </c>
      <c r="P53" s="1">
        <v>1</v>
      </c>
      <c r="Q53" s="22">
        <v>0</v>
      </c>
      <c r="R53" s="1">
        <v>0</v>
      </c>
      <c r="S53" s="23">
        <v>0</v>
      </c>
      <c r="T53" s="1">
        <v>1</v>
      </c>
      <c r="U53" s="23">
        <v>0</v>
      </c>
      <c r="V53" s="1">
        <v>0</v>
      </c>
      <c r="W53" s="23">
        <v>0</v>
      </c>
      <c r="X53" s="1">
        <v>1</v>
      </c>
      <c r="Y53" s="23">
        <v>0</v>
      </c>
      <c r="Z53" s="1">
        <v>1</v>
      </c>
      <c r="AA53" s="23">
        <v>0</v>
      </c>
      <c r="AB53" s="1">
        <v>1</v>
      </c>
      <c r="AC53" s="22">
        <v>0</v>
      </c>
      <c r="AD53" s="1">
        <v>1</v>
      </c>
      <c r="AE53" s="23">
        <v>1</v>
      </c>
      <c r="AF53" s="1">
        <v>1</v>
      </c>
      <c r="AG53" s="22">
        <v>1</v>
      </c>
      <c r="AH53" s="1">
        <v>1</v>
      </c>
      <c r="AI53" s="23">
        <v>0</v>
      </c>
      <c r="AJ53" s="1">
        <v>1</v>
      </c>
      <c r="AK53" s="23">
        <v>0</v>
      </c>
      <c r="AL53" s="1">
        <v>0</v>
      </c>
      <c r="AM53" s="23">
        <v>0</v>
      </c>
      <c r="AN53" s="1">
        <v>0</v>
      </c>
      <c r="AO53" s="22">
        <v>0</v>
      </c>
      <c r="AP53" s="1">
        <v>0</v>
      </c>
      <c r="AQ53" s="23">
        <v>0</v>
      </c>
      <c r="AR53" s="1">
        <v>1</v>
      </c>
      <c r="AS53" s="1">
        <v>0</v>
      </c>
      <c r="AT53" s="1">
        <v>0</v>
      </c>
      <c r="AU53" s="22">
        <v>0</v>
      </c>
      <c r="AV53" s="1">
        <v>0</v>
      </c>
      <c r="AW53" s="23">
        <v>0</v>
      </c>
      <c r="AX53" s="1">
        <v>1</v>
      </c>
      <c r="AY53" s="23">
        <v>0</v>
      </c>
      <c r="AZ53" s="1">
        <v>1</v>
      </c>
      <c r="BA53" s="23">
        <v>0</v>
      </c>
      <c r="BB53" s="1">
        <v>1</v>
      </c>
      <c r="BC53" s="23">
        <v>0</v>
      </c>
      <c r="BD53" s="1">
        <v>1</v>
      </c>
      <c r="BE53" s="23">
        <v>0</v>
      </c>
      <c r="BF53" s="1">
        <v>0</v>
      </c>
      <c r="BG53" s="22">
        <v>0</v>
      </c>
      <c r="BH53" s="81">
        <v>3</v>
      </c>
      <c r="BI53" s="81">
        <v>3</v>
      </c>
      <c r="BJ53" s="81">
        <v>1</v>
      </c>
      <c r="BK53" s="81">
        <v>3</v>
      </c>
      <c r="BL53" s="86">
        <v>2</v>
      </c>
      <c r="BM53" s="1">
        <v>73</v>
      </c>
      <c r="BN53" s="22">
        <v>487</v>
      </c>
      <c r="BO53" s="23"/>
      <c r="BP53"/>
      <c r="BQ53" s="3"/>
      <c r="BR53" s="11">
        <f t="shared" si="45"/>
        <v>0.75</v>
      </c>
      <c r="BS53" s="12">
        <f t="shared" si="45"/>
        <v>0</v>
      </c>
      <c r="BT53" s="11">
        <f t="shared" si="46"/>
        <v>0.66666666666666663</v>
      </c>
      <c r="BU53" s="12">
        <f t="shared" si="46"/>
        <v>0</v>
      </c>
      <c r="BV53" s="11">
        <f t="shared" si="47"/>
        <v>0.66666666666666663</v>
      </c>
      <c r="BW53" s="12">
        <f t="shared" si="47"/>
        <v>0</v>
      </c>
      <c r="BX53" s="11">
        <f t="shared" si="48"/>
        <v>0.66666666666666663</v>
      </c>
      <c r="BY53" s="39">
        <f t="shared" si="48"/>
        <v>0</v>
      </c>
      <c r="BZ53" s="11">
        <f t="shared" si="49"/>
        <v>0.5</v>
      </c>
      <c r="CA53" s="12">
        <f t="shared" si="49"/>
        <v>0</v>
      </c>
      <c r="CB53" s="11">
        <f t="shared" si="50"/>
        <v>0.33333333333333331</v>
      </c>
      <c r="CC53" s="12">
        <f t="shared" si="50"/>
        <v>0</v>
      </c>
      <c r="CD53" s="11">
        <f t="shared" si="51"/>
        <v>0.66666666666666663</v>
      </c>
      <c r="CE53" s="12">
        <f t="shared" si="51"/>
        <v>0</v>
      </c>
      <c r="CF53" s="11">
        <f t="shared" si="52"/>
        <v>0.55555555555555558</v>
      </c>
      <c r="CG53" s="39">
        <f t="shared" si="52"/>
        <v>0</v>
      </c>
      <c r="CH53"/>
      <c r="CI53" s="3"/>
      <c r="CJ53" s="11">
        <f t="shared" si="53"/>
        <v>3</v>
      </c>
      <c r="CK53" s="11">
        <f t="shared" si="53"/>
        <v>0</v>
      </c>
      <c r="CL53" s="11">
        <f t="shared" si="54"/>
        <v>2</v>
      </c>
      <c r="CM53" s="11">
        <f t="shared" si="54"/>
        <v>0</v>
      </c>
      <c r="CN53" s="11">
        <f t="shared" si="55"/>
        <v>4</v>
      </c>
      <c r="CO53" s="11">
        <f t="shared" si="55"/>
        <v>0</v>
      </c>
      <c r="CP53" s="11">
        <f t="shared" si="56"/>
        <v>6</v>
      </c>
      <c r="CQ53" s="39">
        <f t="shared" si="56"/>
        <v>0</v>
      </c>
      <c r="CR53" s="11">
        <f t="shared" si="57"/>
        <v>2</v>
      </c>
      <c r="CS53" s="12">
        <f t="shared" si="57"/>
        <v>0</v>
      </c>
      <c r="CT53" s="11">
        <f t="shared" si="58"/>
        <v>1</v>
      </c>
      <c r="CU53" s="12">
        <f t="shared" si="58"/>
        <v>0</v>
      </c>
      <c r="CV53" s="11">
        <f t="shared" si="59"/>
        <v>4</v>
      </c>
      <c r="CW53" s="12">
        <f t="shared" si="59"/>
        <v>0</v>
      </c>
      <c r="CX53" s="11">
        <f t="shared" si="60"/>
        <v>5</v>
      </c>
      <c r="CY53" s="39">
        <f t="shared" si="60"/>
        <v>0</v>
      </c>
      <c r="CZ53" s="11"/>
      <c r="DA53" s="1" t="s">
        <v>381</v>
      </c>
      <c r="DB53" s="150">
        <v>0.97140000000000004</v>
      </c>
      <c r="DG53" s="1" t="s">
        <v>381</v>
      </c>
      <c r="DH53" s="150">
        <v>0.94030000000000002</v>
      </c>
      <c r="DM53" s="1" t="s">
        <v>381</v>
      </c>
      <c r="DN53" s="150">
        <v>0.97399999999999998</v>
      </c>
      <c r="DS53" s="1" t="s">
        <v>381</v>
      </c>
      <c r="DT53" s="150">
        <v>0.92659999999999998</v>
      </c>
    </row>
    <row r="54" spans="1:124" s="1" customFormat="1" ht="15" customHeight="1" x14ac:dyDescent="0.25">
      <c r="A54" s="1" t="s">
        <v>251</v>
      </c>
      <c r="B54" t="s">
        <v>56</v>
      </c>
      <c r="C54" s="67">
        <v>2</v>
      </c>
      <c r="D54" s="1">
        <v>1</v>
      </c>
      <c r="E54" s="23">
        <v>0</v>
      </c>
      <c r="F54" s="1">
        <v>1</v>
      </c>
      <c r="G54" s="23">
        <v>0</v>
      </c>
      <c r="H54" s="1">
        <v>0</v>
      </c>
      <c r="I54" s="23">
        <v>0</v>
      </c>
      <c r="J54" s="1">
        <v>1</v>
      </c>
      <c r="K54" s="22">
        <v>0</v>
      </c>
      <c r="L54" s="1">
        <v>1</v>
      </c>
      <c r="M54" s="23">
        <v>0</v>
      </c>
      <c r="N54" s="1">
        <v>0</v>
      </c>
      <c r="O54" s="23">
        <v>0</v>
      </c>
      <c r="P54" s="1">
        <v>1</v>
      </c>
      <c r="Q54" s="22">
        <v>0</v>
      </c>
      <c r="R54" s="1">
        <v>1</v>
      </c>
      <c r="S54" s="23">
        <v>0</v>
      </c>
      <c r="T54" s="1">
        <v>1</v>
      </c>
      <c r="U54" s="23">
        <v>0</v>
      </c>
      <c r="V54" s="1">
        <v>1</v>
      </c>
      <c r="W54" s="23">
        <v>0</v>
      </c>
      <c r="X54" s="1">
        <v>1</v>
      </c>
      <c r="Y54" s="23">
        <v>0</v>
      </c>
      <c r="Z54" s="1">
        <v>1</v>
      </c>
      <c r="AA54" s="23">
        <v>0</v>
      </c>
      <c r="AB54" s="1">
        <v>1</v>
      </c>
      <c r="AC54" s="22">
        <v>0</v>
      </c>
      <c r="AD54" s="1">
        <v>0</v>
      </c>
      <c r="AE54" s="23">
        <v>1</v>
      </c>
      <c r="AF54" s="1">
        <v>1</v>
      </c>
      <c r="AG54" s="22">
        <v>1</v>
      </c>
      <c r="AH54" s="1">
        <v>1</v>
      </c>
      <c r="AI54" s="23">
        <v>0</v>
      </c>
      <c r="AJ54" s="1">
        <v>1</v>
      </c>
      <c r="AK54" s="23">
        <v>0</v>
      </c>
      <c r="AL54" s="1">
        <v>0</v>
      </c>
      <c r="AM54" s="23">
        <v>0</v>
      </c>
      <c r="AN54" s="1">
        <v>0</v>
      </c>
      <c r="AO54" s="22">
        <v>0</v>
      </c>
      <c r="AP54" s="1">
        <v>1</v>
      </c>
      <c r="AQ54" s="23">
        <v>0</v>
      </c>
      <c r="AR54" s="1">
        <v>1</v>
      </c>
      <c r="AS54" s="1">
        <v>0</v>
      </c>
      <c r="AT54" s="1">
        <v>1</v>
      </c>
      <c r="AU54" s="22">
        <v>0</v>
      </c>
      <c r="AV54" s="1">
        <v>1</v>
      </c>
      <c r="AW54" s="23">
        <v>0</v>
      </c>
      <c r="AX54" s="1">
        <v>1</v>
      </c>
      <c r="AY54" s="23">
        <v>0</v>
      </c>
      <c r="AZ54" s="1">
        <v>1</v>
      </c>
      <c r="BA54" s="23">
        <v>1</v>
      </c>
      <c r="BB54" s="1">
        <v>1</v>
      </c>
      <c r="BC54" s="23">
        <v>0</v>
      </c>
      <c r="BD54" s="1">
        <v>1</v>
      </c>
      <c r="BE54" s="23">
        <v>0</v>
      </c>
      <c r="BF54" s="1">
        <v>1</v>
      </c>
      <c r="BG54" s="22">
        <v>0</v>
      </c>
      <c r="BH54" s="81">
        <v>4</v>
      </c>
      <c r="BI54" s="81">
        <v>4</v>
      </c>
      <c r="BJ54" s="81">
        <v>2</v>
      </c>
      <c r="BK54" s="81">
        <v>3</v>
      </c>
      <c r="BL54" s="86">
        <v>3</v>
      </c>
      <c r="BM54" s="1">
        <v>75</v>
      </c>
      <c r="BN54" s="22">
        <v>387</v>
      </c>
      <c r="BO54" s="23"/>
      <c r="BP54"/>
      <c r="BQ54" s="3"/>
      <c r="BR54" s="11">
        <f t="shared" si="45"/>
        <v>0.75</v>
      </c>
      <c r="BS54" s="12">
        <f t="shared" si="45"/>
        <v>0</v>
      </c>
      <c r="BT54" s="11">
        <f t="shared" si="46"/>
        <v>0.66666666666666663</v>
      </c>
      <c r="BU54" s="12">
        <f t="shared" si="46"/>
        <v>0</v>
      </c>
      <c r="BV54" s="11">
        <f t="shared" si="47"/>
        <v>1</v>
      </c>
      <c r="BW54" s="12">
        <f t="shared" si="47"/>
        <v>0</v>
      </c>
      <c r="BX54" s="11">
        <f t="shared" si="48"/>
        <v>0.88888888888888884</v>
      </c>
      <c r="BY54" s="39">
        <f t="shared" si="48"/>
        <v>0</v>
      </c>
      <c r="BZ54" s="11">
        <f t="shared" si="49"/>
        <v>0.5</v>
      </c>
      <c r="CA54" s="12">
        <f t="shared" si="49"/>
        <v>0</v>
      </c>
      <c r="CB54" s="11">
        <f t="shared" si="50"/>
        <v>1</v>
      </c>
      <c r="CC54" s="12">
        <f t="shared" si="50"/>
        <v>0</v>
      </c>
      <c r="CD54" s="11">
        <f t="shared" si="51"/>
        <v>1</v>
      </c>
      <c r="CE54" s="12">
        <f t="shared" si="51"/>
        <v>0.16666666666666666</v>
      </c>
      <c r="CF54" s="11">
        <f t="shared" si="52"/>
        <v>1</v>
      </c>
      <c r="CG54" s="39">
        <f t="shared" si="52"/>
        <v>0.1111111111111111</v>
      </c>
      <c r="CH54"/>
      <c r="CI54" s="3"/>
      <c r="CJ54" s="11">
        <f t="shared" si="53"/>
        <v>3</v>
      </c>
      <c r="CK54" s="11">
        <f t="shared" si="53"/>
        <v>0</v>
      </c>
      <c r="CL54" s="11">
        <f t="shared" si="54"/>
        <v>2</v>
      </c>
      <c r="CM54" s="11">
        <f t="shared" si="54"/>
        <v>0</v>
      </c>
      <c r="CN54" s="11">
        <f t="shared" si="55"/>
        <v>6</v>
      </c>
      <c r="CO54" s="11">
        <f t="shared" si="55"/>
        <v>0</v>
      </c>
      <c r="CP54" s="11">
        <f t="shared" si="56"/>
        <v>8</v>
      </c>
      <c r="CQ54" s="39">
        <f t="shared" si="56"/>
        <v>0</v>
      </c>
      <c r="CR54" s="11">
        <f t="shared" si="57"/>
        <v>2</v>
      </c>
      <c r="CS54" s="12">
        <f t="shared" si="57"/>
        <v>0</v>
      </c>
      <c r="CT54" s="11">
        <f t="shared" si="58"/>
        <v>3</v>
      </c>
      <c r="CU54" s="12">
        <f t="shared" si="58"/>
        <v>0</v>
      </c>
      <c r="CV54" s="11">
        <f t="shared" si="59"/>
        <v>6</v>
      </c>
      <c r="CW54" s="12">
        <f t="shared" si="59"/>
        <v>1</v>
      </c>
      <c r="CX54" s="11">
        <f t="shared" si="60"/>
        <v>9</v>
      </c>
      <c r="CY54" s="39">
        <f t="shared" si="60"/>
        <v>1</v>
      </c>
      <c r="CZ54" s="11"/>
    </row>
    <row r="55" spans="1:124" s="1" customFormat="1" ht="15" customHeight="1" x14ac:dyDescent="0.25">
      <c r="A55" s="1" t="s">
        <v>215</v>
      </c>
      <c r="B55" t="s">
        <v>56</v>
      </c>
      <c r="C55" s="67">
        <v>2</v>
      </c>
      <c r="D55" s="1">
        <v>1</v>
      </c>
      <c r="E55" s="23">
        <v>0</v>
      </c>
      <c r="F55" s="1">
        <v>1</v>
      </c>
      <c r="G55" s="23">
        <v>0</v>
      </c>
      <c r="H55" s="1">
        <v>1</v>
      </c>
      <c r="I55" s="23">
        <v>0</v>
      </c>
      <c r="J55" s="1">
        <v>1</v>
      </c>
      <c r="K55" s="22">
        <v>0</v>
      </c>
      <c r="L55" s="1">
        <v>1</v>
      </c>
      <c r="M55" s="23">
        <v>0</v>
      </c>
      <c r="N55" s="1">
        <v>0</v>
      </c>
      <c r="O55" s="23">
        <v>0</v>
      </c>
      <c r="P55" s="1">
        <v>0</v>
      </c>
      <c r="Q55" s="22">
        <v>0</v>
      </c>
      <c r="R55" s="1">
        <v>1</v>
      </c>
      <c r="S55" s="23">
        <v>0</v>
      </c>
      <c r="T55" s="1">
        <v>1</v>
      </c>
      <c r="U55" s="23">
        <v>0</v>
      </c>
      <c r="V55" s="1">
        <v>0</v>
      </c>
      <c r="W55" s="23">
        <v>0</v>
      </c>
      <c r="X55" s="1">
        <v>1</v>
      </c>
      <c r="Y55" s="23">
        <v>0</v>
      </c>
      <c r="Z55" s="1">
        <v>1</v>
      </c>
      <c r="AA55" s="23">
        <v>0</v>
      </c>
      <c r="AB55" s="1">
        <v>1</v>
      </c>
      <c r="AC55" s="22">
        <v>0</v>
      </c>
      <c r="AD55" s="1">
        <v>0</v>
      </c>
      <c r="AE55" s="23">
        <v>1</v>
      </c>
      <c r="AF55" s="1">
        <v>1</v>
      </c>
      <c r="AG55" s="22">
        <v>1</v>
      </c>
      <c r="AH55" s="1">
        <v>1</v>
      </c>
      <c r="AI55" s="23">
        <v>0</v>
      </c>
      <c r="AJ55" s="1">
        <v>0</v>
      </c>
      <c r="AK55" s="23">
        <v>0</v>
      </c>
      <c r="AL55" s="1">
        <v>0</v>
      </c>
      <c r="AM55" s="23">
        <v>0</v>
      </c>
      <c r="AN55" s="1">
        <v>1</v>
      </c>
      <c r="AO55" s="22">
        <v>0</v>
      </c>
      <c r="AP55" s="1">
        <v>1</v>
      </c>
      <c r="AQ55" s="23">
        <v>0</v>
      </c>
      <c r="AR55" s="1">
        <v>0</v>
      </c>
      <c r="AS55" s="1">
        <v>0</v>
      </c>
      <c r="AT55" s="1">
        <v>1</v>
      </c>
      <c r="AU55" s="22">
        <v>0</v>
      </c>
      <c r="AV55" s="1">
        <v>1</v>
      </c>
      <c r="AW55" s="23">
        <v>0</v>
      </c>
      <c r="AX55" s="1">
        <v>1</v>
      </c>
      <c r="AY55" s="23">
        <v>0</v>
      </c>
      <c r="AZ55" s="1">
        <v>1</v>
      </c>
      <c r="BA55" s="23">
        <v>0</v>
      </c>
      <c r="BB55" s="1">
        <v>0</v>
      </c>
      <c r="BC55" s="23">
        <v>0</v>
      </c>
      <c r="BD55" s="1">
        <v>1</v>
      </c>
      <c r="BE55" s="23">
        <v>0</v>
      </c>
      <c r="BF55" s="1">
        <v>1</v>
      </c>
      <c r="BG55" s="22">
        <v>0</v>
      </c>
      <c r="BH55" s="81">
        <v>4</v>
      </c>
      <c r="BI55" s="81">
        <v>4</v>
      </c>
      <c r="BJ55" s="81">
        <v>1</v>
      </c>
      <c r="BK55" s="81">
        <v>4</v>
      </c>
      <c r="BL55" s="86">
        <v>5</v>
      </c>
      <c r="BM55" s="1">
        <v>56</v>
      </c>
      <c r="BN55" s="22">
        <v>1113</v>
      </c>
      <c r="BO55" s="23"/>
      <c r="BP55"/>
      <c r="BQ55" s="3"/>
      <c r="BR55" s="11">
        <f t="shared" ref="BR55:BS65" si="69">AVERAGE(D55, F55, H55, J55)</f>
        <v>1</v>
      </c>
      <c r="BS55" s="12">
        <f t="shared" si="69"/>
        <v>0</v>
      </c>
      <c r="BT55" s="11">
        <f t="shared" ref="BT55:BU65" si="70">AVERAGE(L55, N55, P55)</f>
        <v>0.33333333333333331</v>
      </c>
      <c r="BU55" s="12">
        <f t="shared" si="70"/>
        <v>0</v>
      </c>
      <c r="BV55" s="11">
        <f t="shared" ref="BV55:BW65" si="71">AVERAGE(R55, T55, V55, X55, Z55, AB55)</f>
        <v>0.83333333333333337</v>
      </c>
      <c r="BW55" s="12">
        <f t="shared" si="71"/>
        <v>0</v>
      </c>
      <c r="BX55" s="11">
        <f t="shared" ref="BX55:BY65" si="72">AVERAGE(L55, N55, P55, R55, T55, V55, X55, Z55, AB55)</f>
        <v>0.66666666666666663</v>
      </c>
      <c r="BY55" s="39">
        <f t="shared" si="72"/>
        <v>0</v>
      </c>
      <c r="BZ55" s="11">
        <f t="shared" ref="BZ55:CA65" si="73">AVERAGE(AH55, AJ55, AL55, AN55)</f>
        <v>0.5</v>
      </c>
      <c r="CA55" s="12">
        <f t="shared" si="73"/>
        <v>0</v>
      </c>
      <c r="CB55" s="11">
        <f t="shared" ref="CB55:CC65" si="74">AVERAGE(AP55, AR55, AT55)</f>
        <v>0.66666666666666663</v>
      </c>
      <c r="CC55" s="12">
        <f t="shared" si="74"/>
        <v>0</v>
      </c>
      <c r="CD55" s="11">
        <f t="shared" ref="CD55:CE65" si="75">AVERAGE(AV55, AX55, AZ55, BB55, BD55, BF55)</f>
        <v>0.83333333333333337</v>
      </c>
      <c r="CE55" s="12">
        <f t="shared" si="75"/>
        <v>0</v>
      </c>
      <c r="CF55" s="11">
        <f t="shared" ref="CF55:CG65" si="76">AVERAGE(AP55, AR55, AT55, AV55, AX55, AZ55, BB55, BD55, BF55)</f>
        <v>0.77777777777777779</v>
      </c>
      <c r="CG55" s="39">
        <f t="shared" si="76"/>
        <v>0</v>
      </c>
      <c r="CH55"/>
      <c r="CI55" s="3"/>
      <c r="CJ55" s="11">
        <f t="shared" ref="CJ55:CK65" si="77">SUM(D55, F55, H55, J55)</f>
        <v>4</v>
      </c>
      <c r="CK55" s="11">
        <f t="shared" si="77"/>
        <v>0</v>
      </c>
      <c r="CL55" s="11">
        <f t="shared" ref="CL55:CM65" si="78">SUM(L55, N55, P55)</f>
        <v>1</v>
      </c>
      <c r="CM55" s="11">
        <f t="shared" si="78"/>
        <v>0</v>
      </c>
      <c r="CN55" s="11">
        <f t="shared" ref="CN55:CO65" si="79">SUM(R55, T55, V55, X55, Z55, AB55)</f>
        <v>5</v>
      </c>
      <c r="CO55" s="11">
        <f t="shared" si="79"/>
        <v>0</v>
      </c>
      <c r="CP55" s="11">
        <f t="shared" ref="CP55:CQ65" si="80">SUM(L55, N55, P55, R55, T55, V55, X55, Z55, AB55)</f>
        <v>6</v>
      </c>
      <c r="CQ55" s="39">
        <f t="shared" si="80"/>
        <v>0</v>
      </c>
      <c r="CR55" s="11">
        <f t="shared" ref="CR55:CS65" si="81">SUM(AH55, AJ55, AL55, AN55)</f>
        <v>2</v>
      </c>
      <c r="CS55" s="12">
        <f t="shared" si="81"/>
        <v>0</v>
      </c>
      <c r="CT55" s="11">
        <f t="shared" ref="CT55:CU65" si="82">SUM(AP55, AR55, AT55)</f>
        <v>2</v>
      </c>
      <c r="CU55" s="12">
        <f t="shared" si="82"/>
        <v>0</v>
      </c>
      <c r="CV55" s="11">
        <f t="shared" ref="CV55:CW65" si="83">SUM(AV55, AX55, AZ55, BB55, BD55, BF55)</f>
        <v>5</v>
      </c>
      <c r="CW55" s="12">
        <f t="shared" si="83"/>
        <v>0</v>
      </c>
      <c r="CX55" s="11">
        <f t="shared" ref="CX55:CY65" si="84">SUM(AP55, AR55, AT55, AV55, AX55, AZ55, BB55, BD55, BF55)</f>
        <v>7</v>
      </c>
      <c r="CY55" s="39">
        <f t="shared" si="84"/>
        <v>0</v>
      </c>
      <c r="CZ55" s="11"/>
      <c r="DA55" s="1" t="s">
        <v>382</v>
      </c>
      <c r="DG55" s="1" t="s">
        <v>382</v>
      </c>
      <c r="DM55" s="1" t="s">
        <v>382</v>
      </c>
      <c r="DS55" s="1" t="s">
        <v>382</v>
      </c>
    </row>
    <row r="56" spans="1:124" s="1" customFormat="1" ht="15" customHeight="1" x14ac:dyDescent="0.25">
      <c r="A56" s="1" t="s">
        <v>242</v>
      </c>
      <c r="B56" t="s">
        <v>56</v>
      </c>
      <c r="C56" s="67">
        <v>2</v>
      </c>
      <c r="D56" s="1">
        <v>1</v>
      </c>
      <c r="E56" s="23">
        <v>0</v>
      </c>
      <c r="F56" s="1">
        <v>0</v>
      </c>
      <c r="G56" s="23">
        <v>0</v>
      </c>
      <c r="H56" s="1">
        <v>0</v>
      </c>
      <c r="I56" s="23">
        <v>0</v>
      </c>
      <c r="J56" s="1">
        <v>1</v>
      </c>
      <c r="K56" s="22">
        <v>0</v>
      </c>
      <c r="L56" s="1">
        <v>0</v>
      </c>
      <c r="M56" s="23">
        <v>0</v>
      </c>
      <c r="N56" s="1">
        <v>0</v>
      </c>
      <c r="O56" s="23">
        <v>0</v>
      </c>
      <c r="P56" s="1">
        <v>0</v>
      </c>
      <c r="Q56" s="22">
        <v>0</v>
      </c>
      <c r="R56" s="1">
        <v>0</v>
      </c>
      <c r="S56" s="23">
        <v>0</v>
      </c>
      <c r="T56" s="1">
        <v>1</v>
      </c>
      <c r="U56" s="23">
        <v>0</v>
      </c>
      <c r="V56" s="1">
        <v>0</v>
      </c>
      <c r="W56" s="23">
        <v>0</v>
      </c>
      <c r="X56" s="1">
        <v>1</v>
      </c>
      <c r="Y56" s="23">
        <v>0</v>
      </c>
      <c r="Z56" s="1">
        <v>0</v>
      </c>
      <c r="AA56" s="23">
        <v>0</v>
      </c>
      <c r="AB56" s="1">
        <v>1</v>
      </c>
      <c r="AC56" s="22">
        <v>0</v>
      </c>
      <c r="AD56" s="1">
        <v>1</v>
      </c>
      <c r="AE56" s="23">
        <v>1</v>
      </c>
      <c r="AF56" s="1">
        <v>1</v>
      </c>
      <c r="AG56" s="22">
        <v>1</v>
      </c>
      <c r="AH56" s="1">
        <v>1</v>
      </c>
      <c r="AI56" s="23">
        <v>0</v>
      </c>
      <c r="AJ56" s="1">
        <v>0</v>
      </c>
      <c r="AK56" s="23">
        <v>0</v>
      </c>
      <c r="AL56" s="1">
        <v>0</v>
      </c>
      <c r="AM56" s="23">
        <v>0</v>
      </c>
      <c r="AN56" s="1">
        <v>0</v>
      </c>
      <c r="AO56" s="22">
        <v>0</v>
      </c>
      <c r="AP56" s="1">
        <v>1</v>
      </c>
      <c r="AQ56" s="23">
        <v>0</v>
      </c>
      <c r="AR56" s="1">
        <v>0</v>
      </c>
      <c r="AS56" s="1">
        <v>0</v>
      </c>
      <c r="AT56" s="1">
        <v>1</v>
      </c>
      <c r="AU56" s="22">
        <v>0</v>
      </c>
      <c r="AV56" s="1">
        <v>0</v>
      </c>
      <c r="AW56" s="23">
        <v>0</v>
      </c>
      <c r="AX56" s="1">
        <v>1</v>
      </c>
      <c r="AY56" s="23">
        <v>0</v>
      </c>
      <c r="AZ56" s="1">
        <v>1</v>
      </c>
      <c r="BA56" s="23">
        <v>0</v>
      </c>
      <c r="BB56" s="1">
        <v>1</v>
      </c>
      <c r="BC56" s="23">
        <v>0</v>
      </c>
      <c r="BD56" s="1">
        <v>0</v>
      </c>
      <c r="BE56" s="23">
        <v>0</v>
      </c>
      <c r="BF56" s="1">
        <v>1</v>
      </c>
      <c r="BG56" s="22">
        <v>1</v>
      </c>
      <c r="BH56" s="81">
        <v>1</v>
      </c>
      <c r="BI56" s="81">
        <v>1</v>
      </c>
      <c r="BJ56" s="81">
        <v>3</v>
      </c>
      <c r="BK56" s="81">
        <v>2</v>
      </c>
      <c r="BL56" s="86">
        <v>1</v>
      </c>
      <c r="BM56" s="1">
        <v>150</v>
      </c>
      <c r="BN56" s="22">
        <v>344</v>
      </c>
      <c r="BO56" s="23"/>
      <c r="BP56"/>
      <c r="BQ56" s="3"/>
      <c r="BR56" s="11">
        <f t="shared" si="69"/>
        <v>0.5</v>
      </c>
      <c r="BS56" s="12">
        <f t="shared" si="69"/>
        <v>0</v>
      </c>
      <c r="BT56" s="11">
        <f t="shared" si="70"/>
        <v>0</v>
      </c>
      <c r="BU56" s="12">
        <f t="shared" si="70"/>
        <v>0</v>
      </c>
      <c r="BV56" s="11">
        <f t="shared" si="71"/>
        <v>0.5</v>
      </c>
      <c r="BW56" s="12">
        <f t="shared" si="71"/>
        <v>0</v>
      </c>
      <c r="BX56" s="11">
        <f t="shared" si="72"/>
        <v>0.33333333333333331</v>
      </c>
      <c r="BY56" s="39">
        <f t="shared" si="72"/>
        <v>0</v>
      </c>
      <c r="BZ56" s="11">
        <f t="shared" si="73"/>
        <v>0.25</v>
      </c>
      <c r="CA56" s="12">
        <f t="shared" si="73"/>
        <v>0</v>
      </c>
      <c r="CB56" s="11">
        <f t="shared" si="74"/>
        <v>0.66666666666666663</v>
      </c>
      <c r="CC56" s="12">
        <f t="shared" si="74"/>
        <v>0</v>
      </c>
      <c r="CD56" s="11">
        <f t="shared" si="75"/>
        <v>0.66666666666666663</v>
      </c>
      <c r="CE56" s="12">
        <f t="shared" si="75"/>
        <v>0.16666666666666666</v>
      </c>
      <c r="CF56" s="11">
        <f t="shared" si="76"/>
        <v>0.66666666666666663</v>
      </c>
      <c r="CG56" s="39">
        <f t="shared" si="76"/>
        <v>0.1111111111111111</v>
      </c>
      <c r="CH56"/>
      <c r="CI56" s="3"/>
      <c r="CJ56" s="11">
        <f t="shared" si="77"/>
        <v>2</v>
      </c>
      <c r="CK56" s="11">
        <f t="shared" si="77"/>
        <v>0</v>
      </c>
      <c r="CL56" s="11">
        <f t="shared" si="78"/>
        <v>0</v>
      </c>
      <c r="CM56" s="11">
        <f t="shared" si="78"/>
        <v>0</v>
      </c>
      <c r="CN56" s="11">
        <f t="shared" si="79"/>
        <v>3</v>
      </c>
      <c r="CO56" s="11">
        <f t="shared" si="79"/>
        <v>0</v>
      </c>
      <c r="CP56" s="11">
        <f t="shared" si="80"/>
        <v>3</v>
      </c>
      <c r="CQ56" s="39">
        <f t="shared" si="80"/>
        <v>0</v>
      </c>
      <c r="CR56" s="11">
        <f t="shared" si="81"/>
        <v>1</v>
      </c>
      <c r="CS56" s="12">
        <f t="shared" si="81"/>
        <v>0</v>
      </c>
      <c r="CT56" s="11">
        <f t="shared" si="82"/>
        <v>2</v>
      </c>
      <c r="CU56" s="12">
        <f t="shared" si="82"/>
        <v>0</v>
      </c>
      <c r="CV56" s="11">
        <f t="shared" si="83"/>
        <v>4</v>
      </c>
      <c r="CW56" s="12">
        <f t="shared" si="83"/>
        <v>1</v>
      </c>
      <c r="CX56" s="11">
        <f t="shared" si="84"/>
        <v>6</v>
      </c>
      <c r="CY56" s="39">
        <f t="shared" si="84"/>
        <v>1</v>
      </c>
      <c r="CZ56" s="11"/>
    </row>
    <row r="57" spans="1:124" s="1" customFormat="1" ht="15" customHeight="1" x14ac:dyDescent="0.25">
      <c r="A57" s="1" t="s">
        <v>221</v>
      </c>
      <c r="B57" t="s">
        <v>56</v>
      </c>
      <c r="C57" s="67">
        <v>2</v>
      </c>
      <c r="D57" s="1">
        <v>1</v>
      </c>
      <c r="E57" s="23">
        <v>0</v>
      </c>
      <c r="F57" s="1">
        <v>0</v>
      </c>
      <c r="G57" s="23">
        <v>0</v>
      </c>
      <c r="H57" s="1">
        <v>0</v>
      </c>
      <c r="I57" s="23">
        <v>0</v>
      </c>
      <c r="J57" s="1">
        <v>0</v>
      </c>
      <c r="K57" s="22">
        <v>0</v>
      </c>
      <c r="L57" s="1">
        <v>0</v>
      </c>
      <c r="M57" s="23">
        <v>0</v>
      </c>
      <c r="N57" s="1">
        <v>1</v>
      </c>
      <c r="O57" s="23">
        <v>0</v>
      </c>
      <c r="P57" s="1">
        <v>0</v>
      </c>
      <c r="Q57" s="22">
        <v>0</v>
      </c>
      <c r="R57" s="1">
        <v>0</v>
      </c>
      <c r="S57" s="23">
        <v>0</v>
      </c>
      <c r="T57" s="1">
        <v>1</v>
      </c>
      <c r="U57" s="23">
        <v>1</v>
      </c>
      <c r="V57" s="1">
        <v>1</v>
      </c>
      <c r="W57" s="23">
        <v>0</v>
      </c>
      <c r="X57" s="1">
        <v>1</v>
      </c>
      <c r="Y57" s="23">
        <v>0</v>
      </c>
      <c r="Z57" s="1">
        <v>1</v>
      </c>
      <c r="AA57" s="23">
        <v>0</v>
      </c>
      <c r="AB57" s="1">
        <v>1</v>
      </c>
      <c r="AC57" s="22">
        <v>0</v>
      </c>
      <c r="AD57" s="1">
        <v>1</v>
      </c>
      <c r="AE57" s="23">
        <v>1</v>
      </c>
      <c r="AF57" s="1">
        <v>1</v>
      </c>
      <c r="AG57" s="22">
        <v>1</v>
      </c>
      <c r="AH57" s="1">
        <v>1</v>
      </c>
      <c r="AI57" s="23">
        <v>0</v>
      </c>
      <c r="AJ57" s="1">
        <v>1</v>
      </c>
      <c r="AK57" s="23">
        <v>0</v>
      </c>
      <c r="AL57" s="1">
        <v>0</v>
      </c>
      <c r="AM57" s="23">
        <v>0</v>
      </c>
      <c r="AN57" s="1">
        <v>0</v>
      </c>
      <c r="AO57" s="22">
        <v>0</v>
      </c>
      <c r="AP57" s="1">
        <v>0</v>
      </c>
      <c r="AQ57" s="23">
        <v>0</v>
      </c>
      <c r="AR57" s="1">
        <v>0</v>
      </c>
      <c r="AS57" s="1">
        <v>0</v>
      </c>
      <c r="AT57" s="1">
        <v>0</v>
      </c>
      <c r="AU57" s="22">
        <v>0</v>
      </c>
      <c r="AV57" s="1">
        <v>0</v>
      </c>
      <c r="AW57" s="23">
        <v>0</v>
      </c>
      <c r="AX57" s="1">
        <v>1</v>
      </c>
      <c r="AY57" s="23">
        <v>0</v>
      </c>
      <c r="AZ57" s="1">
        <v>1</v>
      </c>
      <c r="BA57" s="23">
        <v>0</v>
      </c>
      <c r="BB57" s="1">
        <v>0</v>
      </c>
      <c r="BC57" s="23">
        <v>0</v>
      </c>
      <c r="BD57" s="1">
        <v>0</v>
      </c>
      <c r="BE57" s="23">
        <v>0</v>
      </c>
      <c r="BF57" s="1">
        <v>0</v>
      </c>
      <c r="BG57" s="22">
        <v>0</v>
      </c>
      <c r="BH57" s="81">
        <v>3</v>
      </c>
      <c r="BI57" s="81">
        <v>2</v>
      </c>
      <c r="BJ57" s="81">
        <v>2</v>
      </c>
      <c r="BK57" s="81">
        <v>2</v>
      </c>
      <c r="BL57" s="86">
        <v>2</v>
      </c>
      <c r="BM57" s="1">
        <v>39</v>
      </c>
      <c r="BN57" s="22">
        <v>436</v>
      </c>
      <c r="BO57" s="23"/>
      <c r="BP57"/>
      <c r="BQ57" s="3"/>
      <c r="BR57" s="11">
        <f t="shared" si="69"/>
        <v>0.25</v>
      </c>
      <c r="BS57" s="12">
        <f t="shared" si="69"/>
        <v>0</v>
      </c>
      <c r="BT57" s="11">
        <f t="shared" si="70"/>
        <v>0.33333333333333331</v>
      </c>
      <c r="BU57" s="12">
        <f t="shared" si="70"/>
        <v>0</v>
      </c>
      <c r="BV57" s="11">
        <f t="shared" si="71"/>
        <v>0.83333333333333337</v>
      </c>
      <c r="BW57" s="12">
        <f t="shared" si="71"/>
        <v>0.16666666666666666</v>
      </c>
      <c r="BX57" s="11">
        <f t="shared" si="72"/>
        <v>0.66666666666666663</v>
      </c>
      <c r="BY57" s="39">
        <f t="shared" si="72"/>
        <v>0.1111111111111111</v>
      </c>
      <c r="BZ57" s="11">
        <f t="shared" si="73"/>
        <v>0.5</v>
      </c>
      <c r="CA57" s="12">
        <f t="shared" si="73"/>
        <v>0</v>
      </c>
      <c r="CB57" s="11">
        <f t="shared" si="74"/>
        <v>0</v>
      </c>
      <c r="CC57" s="12">
        <f t="shared" si="74"/>
        <v>0</v>
      </c>
      <c r="CD57" s="11">
        <f t="shared" si="75"/>
        <v>0.33333333333333331</v>
      </c>
      <c r="CE57" s="12">
        <f t="shared" si="75"/>
        <v>0</v>
      </c>
      <c r="CF57" s="11">
        <f t="shared" si="76"/>
        <v>0.22222222222222221</v>
      </c>
      <c r="CG57" s="39">
        <f t="shared" si="76"/>
        <v>0</v>
      </c>
      <c r="CH57"/>
      <c r="CI57" s="3"/>
      <c r="CJ57" s="11">
        <f t="shared" si="77"/>
        <v>1</v>
      </c>
      <c r="CK57" s="11">
        <f t="shared" si="77"/>
        <v>0</v>
      </c>
      <c r="CL57" s="11">
        <f t="shared" si="78"/>
        <v>1</v>
      </c>
      <c r="CM57" s="11">
        <f t="shared" si="78"/>
        <v>0</v>
      </c>
      <c r="CN57" s="11">
        <f t="shared" si="79"/>
        <v>5</v>
      </c>
      <c r="CO57" s="11">
        <f t="shared" si="79"/>
        <v>1</v>
      </c>
      <c r="CP57" s="11">
        <f t="shared" si="80"/>
        <v>6</v>
      </c>
      <c r="CQ57" s="39">
        <f t="shared" si="80"/>
        <v>1</v>
      </c>
      <c r="CR57" s="11">
        <f t="shared" si="81"/>
        <v>2</v>
      </c>
      <c r="CS57" s="12">
        <f t="shared" si="81"/>
        <v>0</v>
      </c>
      <c r="CT57" s="11">
        <f t="shared" si="82"/>
        <v>0</v>
      </c>
      <c r="CU57" s="12">
        <f t="shared" si="82"/>
        <v>0</v>
      </c>
      <c r="CV57" s="11">
        <f t="shared" si="83"/>
        <v>2</v>
      </c>
      <c r="CW57" s="12">
        <f t="shared" si="83"/>
        <v>0</v>
      </c>
      <c r="CX57" s="11">
        <f t="shared" si="84"/>
        <v>2</v>
      </c>
      <c r="CY57" s="39">
        <f t="shared" si="84"/>
        <v>0</v>
      </c>
      <c r="CZ57" s="11"/>
      <c r="DA57" s="1" t="s">
        <v>383</v>
      </c>
      <c r="DB57" s="148">
        <v>0.66584197530864198</v>
      </c>
      <c r="DG57" s="1" t="s">
        <v>383</v>
      </c>
      <c r="DH57" s="148">
        <v>0.1029736625514384</v>
      </c>
      <c r="DM57" s="1" t="s">
        <v>383</v>
      </c>
      <c r="DN57" s="148">
        <v>0.68685761316872651</v>
      </c>
      <c r="DS57" s="1" t="s">
        <v>383</v>
      </c>
      <c r="DT57" s="148">
        <v>4.9211934156378437E-2</v>
      </c>
    </row>
    <row r="58" spans="1:124" s="1" customFormat="1" ht="15" customHeight="1" x14ac:dyDescent="0.25">
      <c r="A58" s="1" t="s">
        <v>192</v>
      </c>
      <c r="B58" t="s">
        <v>56</v>
      </c>
      <c r="C58" s="67">
        <v>2</v>
      </c>
      <c r="D58" s="1">
        <v>1</v>
      </c>
      <c r="E58" s="23">
        <v>0</v>
      </c>
      <c r="F58" s="1">
        <v>1</v>
      </c>
      <c r="G58" s="23">
        <v>0</v>
      </c>
      <c r="H58" s="1">
        <v>1</v>
      </c>
      <c r="I58" s="23">
        <v>0</v>
      </c>
      <c r="J58" s="1">
        <v>0</v>
      </c>
      <c r="K58" s="22">
        <v>0</v>
      </c>
      <c r="L58" s="1">
        <v>1</v>
      </c>
      <c r="M58" s="23">
        <v>0</v>
      </c>
      <c r="N58" s="1">
        <v>1</v>
      </c>
      <c r="O58" s="23">
        <v>0</v>
      </c>
      <c r="P58" s="1">
        <v>0</v>
      </c>
      <c r="Q58" s="22">
        <v>0</v>
      </c>
      <c r="R58" s="1">
        <v>1</v>
      </c>
      <c r="S58" s="23">
        <v>0</v>
      </c>
      <c r="T58" s="1">
        <v>1</v>
      </c>
      <c r="U58" s="23">
        <v>0</v>
      </c>
      <c r="V58" s="1">
        <v>1</v>
      </c>
      <c r="W58" s="23">
        <v>0</v>
      </c>
      <c r="X58" s="1">
        <v>0</v>
      </c>
      <c r="Y58" s="23">
        <v>0</v>
      </c>
      <c r="Z58" s="1">
        <v>1</v>
      </c>
      <c r="AA58" s="23">
        <v>0</v>
      </c>
      <c r="AB58" s="1">
        <v>1</v>
      </c>
      <c r="AC58" s="22">
        <v>0</v>
      </c>
      <c r="AD58" s="1">
        <v>1</v>
      </c>
      <c r="AE58" s="23">
        <v>1</v>
      </c>
      <c r="AF58" s="1">
        <v>1</v>
      </c>
      <c r="AG58" s="22">
        <v>1</v>
      </c>
      <c r="AH58" s="1">
        <v>1</v>
      </c>
      <c r="AI58" s="23">
        <v>0</v>
      </c>
      <c r="AJ58" s="1">
        <v>0</v>
      </c>
      <c r="AK58" s="23">
        <v>0</v>
      </c>
      <c r="AL58" s="1">
        <v>1</v>
      </c>
      <c r="AM58" s="23">
        <v>0</v>
      </c>
      <c r="AN58" s="1">
        <v>0</v>
      </c>
      <c r="AO58" s="22">
        <v>0</v>
      </c>
      <c r="AP58" s="1">
        <v>1</v>
      </c>
      <c r="AQ58" s="23">
        <v>0</v>
      </c>
      <c r="AR58" s="1">
        <v>0</v>
      </c>
      <c r="AS58" s="1">
        <v>0</v>
      </c>
      <c r="AT58" s="1">
        <v>1</v>
      </c>
      <c r="AU58" s="22">
        <v>0</v>
      </c>
      <c r="AV58" s="1">
        <v>1</v>
      </c>
      <c r="AW58" s="23">
        <v>0</v>
      </c>
      <c r="AX58" s="1">
        <v>1</v>
      </c>
      <c r="AY58" s="23">
        <v>0</v>
      </c>
      <c r="AZ58" s="1">
        <v>1</v>
      </c>
      <c r="BA58" s="23">
        <v>0</v>
      </c>
      <c r="BB58" s="1">
        <v>1</v>
      </c>
      <c r="BC58" s="23">
        <v>0</v>
      </c>
      <c r="BD58" s="1">
        <v>1</v>
      </c>
      <c r="BE58" s="23">
        <v>0</v>
      </c>
      <c r="BF58" s="1">
        <v>1</v>
      </c>
      <c r="BG58" s="22">
        <v>0</v>
      </c>
      <c r="BH58" s="81">
        <v>3</v>
      </c>
      <c r="BI58" s="81">
        <v>3</v>
      </c>
      <c r="BJ58" s="81">
        <v>2</v>
      </c>
      <c r="BK58" s="81">
        <v>2</v>
      </c>
      <c r="BL58" s="86">
        <v>3</v>
      </c>
      <c r="BM58" s="1">
        <v>70</v>
      </c>
      <c r="BN58" s="22">
        <v>107</v>
      </c>
      <c r="BO58" s="23"/>
      <c r="BP58"/>
      <c r="BQ58" s="3"/>
      <c r="BR58" s="11">
        <f t="shared" si="69"/>
        <v>0.75</v>
      </c>
      <c r="BS58" s="12">
        <f t="shared" si="69"/>
        <v>0</v>
      </c>
      <c r="BT58" s="11">
        <f t="shared" si="70"/>
        <v>0.66666666666666663</v>
      </c>
      <c r="BU58" s="12">
        <f t="shared" si="70"/>
        <v>0</v>
      </c>
      <c r="BV58" s="11">
        <f t="shared" si="71"/>
        <v>0.83333333333333337</v>
      </c>
      <c r="BW58" s="12">
        <f t="shared" si="71"/>
        <v>0</v>
      </c>
      <c r="BX58" s="11">
        <f t="shared" si="72"/>
        <v>0.77777777777777779</v>
      </c>
      <c r="BY58" s="39">
        <f t="shared" si="72"/>
        <v>0</v>
      </c>
      <c r="BZ58" s="11">
        <f t="shared" si="73"/>
        <v>0.5</v>
      </c>
      <c r="CA58" s="12">
        <f t="shared" si="73"/>
        <v>0</v>
      </c>
      <c r="CB58" s="11">
        <f t="shared" si="74"/>
        <v>0.66666666666666663</v>
      </c>
      <c r="CC58" s="12">
        <f t="shared" si="74"/>
        <v>0</v>
      </c>
      <c r="CD58" s="11">
        <f t="shared" si="75"/>
        <v>1</v>
      </c>
      <c r="CE58" s="12">
        <f t="shared" si="75"/>
        <v>0</v>
      </c>
      <c r="CF58" s="11">
        <f t="shared" si="76"/>
        <v>0.88888888888888884</v>
      </c>
      <c r="CG58" s="39">
        <f t="shared" si="76"/>
        <v>0</v>
      </c>
      <c r="CH58"/>
      <c r="CI58" s="3"/>
      <c r="CJ58" s="11">
        <f t="shared" si="77"/>
        <v>3</v>
      </c>
      <c r="CK58" s="11">
        <f t="shared" si="77"/>
        <v>0</v>
      </c>
      <c r="CL58" s="11">
        <f t="shared" si="78"/>
        <v>2</v>
      </c>
      <c r="CM58" s="11">
        <f t="shared" si="78"/>
        <v>0</v>
      </c>
      <c r="CN58" s="11">
        <f t="shared" si="79"/>
        <v>5</v>
      </c>
      <c r="CO58" s="11">
        <f t="shared" si="79"/>
        <v>0</v>
      </c>
      <c r="CP58" s="11">
        <f t="shared" si="80"/>
        <v>7</v>
      </c>
      <c r="CQ58" s="39">
        <f t="shared" si="80"/>
        <v>0</v>
      </c>
      <c r="CR58" s="11">
        <f t="shared" si="81"/>
        <v>2</v>
      </c>
      <c r="CS58" s="12">
        <f t="shared" si="81"/>
        <v>0</v>
      </c>
      <c r="CT58" s="11">
        <f t="shared" si="82"/>
        <v>2</v>
      </c>
      <c r="CU58" s="12">
        <f t="shared" si="82"/>
        <v>0</v>
      </c>
      <c r="CV58" s="11">
        <f t="shared" si="83"/>
        <v>6</v>
      </c>
      <c r="CW58" s="12">
        <f t="shared" si="83"/>
        <v>0</v>
      </c>
      <c r="CX58" s="11">
        <f t="shared" si="84"/>
        <v>8</v>
      </c>
      <c r="CY58" s="39">
        <f t="shared" si="84"/>
        <v>0</v>
      </c>
      <c r="CZ58" s="11"/>
      <c r="DA58" s="1" t="s">
        <v>384</v>
      </c>
      <c r="DB58" s="149">
        <v>5.5182564534259945E-2</v>
      </c>
      <c r="DG58" s="1" t="s">
        <v>384</v>
      </c>
      <c r="DH58" s="149">
        <v>2.9146003128943963E-2</v>
      </c>
      <c r="DM58" s="1" t="s">
        <v>384</v>
      </c>
      <c r="DN58" s="149">
        <v>5.9913036706618267E-2</v>
      </c>
      <c r="DS58" s="1" t="s">
        <v>384</v>
      </c>
      <c r="DT58" s="149">
        <v>2.3459038002444504E-2</v>
      </c>
    </row>
    <row r="59" spans="1:124" s="1" customFormat="1" ht="15" customHeight="1" x14ac:dyDescent="0.25">
      <c r="A59" s="1" t="s">
        <v>257</v>
      </c>
      <c r="B59" t="s">
        <v>56</v>
      </c>
      <c r="C59" s="67">
        <v>2</v>
      </c>
      <c r="D59" s="1">
        <v>1</v>
      </c>
      <c r="E59" s="23">
        <v>0</v>
      </c>
      <c r="F59" s="1">
        <v>1</v>
      </c>
      <c r="G59" s="23">
        <v>0</v>
      </c>
      <c r="H59" s="1">
        <v>0</v>
      </c>
      <c r="I59" s="23">
        <v>0</v>
      </c>
      <c r="J59" s="1">
        <v>1</v>
      </c>
      <c r="K59" s="22">
        <v>0</v>
      </c>
      <c r="L59" s="1">
        <v>1</v>
      </c>
      <c r="M59" s="23">
        <v>0</v>
      </c>
      <c r="N59" s="1">
        <v>1</v>
      </c>
      <c r="O59" s="23">
        <v>0</v>
      </c>
      <c r="P59" s="1">
        <v>1</v>
      </c>
      <c r="Q59" s="22">
        <v>0</v>
      </c>
      <c r="R59" s="1">
        <v>1</v>
      </c>
      <c r="S59" s="23">
        <v>0</v>
      </c>
      <c r="T59" s="1">
        <v>1</v>
      </c>
      <c r="U59" s="23">
        <v>0</v>
      </c>
      <c r="V59" s="1">
        <v>1</v>
      </c>
      <c r="W59" s="23">
        <v>0</v>
      </c>
      <c r="X59" s="1">
        <v>1</v>
      </c>
      <c r="Y59" s="23">
        <v>0</v>
      </c>
      <c r="Z59" s="1">
        <v>1</v>
      </c>
      <c r="AA59" s="23">
        <v>0</v>
      </c>
      <c r="AB59" s="1">
        <v>1</v>
      </c>
      <c r="AC59" s="22">
        <v>0</v>
      </c>
      <c r="AD59" s="1">
        <v>0</v>
      </c>
      <c r="AE59" s="23">
        <v>1</v>
      </c>
      <c r="AF59" s="1">
        <v>1</v>
      </c>
      <c r="AG59" s="22">
        <v>1</v>
      </c>
      <c r="AH59" s="1">
        <v>1</v>
      </c>
      <c r="AI59" s="23">
        <v>0</v>
      </c>
      <c r="AJ59" s="1">
        <v>1</v>
      </c>
      <c r="AK59" s="23">
        <v>0</v>
      </c>
      <c r="AL59" s="1">
        <v>1</v>
      </c>
      <c r="AM59" s="23">
        <v>0</v>
      </c>
      <c r="AN59" s="1">
        <v>1</v>
      </c>
      <c r="AO59" s="22">
        <v>0</v>
      </c>
      <c r="AP59" s="1">
        <v>1</v>
      </c>
      <c r="AQ59" s="23">
        <v>0</v>
      </c>
      <c r="AR59" s="1">
        <v>1</v>
      </c>
      <c r="AS59" s="1">
        <v>0</v>
      </c>
      <c r="AT59" s="1">
        <v>1</v>
      </c>
      <c r="AU59" s="22">
        <v>0</v>
      </c>
      <c r="AV59" s="1">
        <v>1</v>
      </c>
      <c r="AW59" s="23">
        <v>0</v>
      </c>
      <c r="AX59" s="1">
        <v>1</v>
      </c>
      <c r="AY59" s="23">
        <v>0</v>
      </c>
      <c r="AZ59" s="1">
        <v>1</v>
      </c>
      <c r="BA59" s="23">
        <v>0</v>
      </c>
      <c r="BB59" s="1">
        <v>1</v>
      </c>
      <c r="BC59" s="23">
        <v>0</v>
      </c>
      <c r="BD59" s="1">
        <v>1</v>
      </c>
      <c r="BE59" s="23">
        <v>0</v>
      </c>
      <c r="BF59" s="1">
        <v>1</v>
      </c>
      <c r="BG59" s="22">
        <v>0</v>
      </c>
      <c r="BH59" s="81">
        <v>3</v>
      </c>
      <c r="BI59" s="81">
        <v>3</v>
      </c>
      <c r="BJ59" s="81">
        <v>3</v>
      </c>
      <c r="BK59" s="81">
        <v>6</v>
      </c>
      <c r="BL59" s="86">
        <v>6</v>
      </c>
      <c r="BM59" s="1">
        <v>155</v>
      </c>
      <c r="BN59" s="22">
        <v>751</v>
      </c>
      <c r="BO59" s="23"/>
      <c r="BP59"/>
      <c r="BQ59" s="3"/>
      <c r="BR59" s="11">
        <f t="shared" si="69"/>
        <v>0.75</v>
      </c>
      <c r="BS59" s="12">
        <f t="shared" si="69"/>
        <v>0</v>
      </c>
      <c r="BT59" s="11">
        <f t="shared" si="70"/>
        <v>1</v>
      </c>
      <c r="BU59" s="12">
        <f t="shared" si="70"/>
        <v>0</v>
      </c>
      <c r="BV59" s="11">
        <f t="shared" si="71"/>
        <v>1</v>
      </c>
      <c r="BW59" s="12">
        <f t="shared" si="71"/>
        <v>0</v>
      </c>
      <c r="BX59" s="11">
        <f t="shared" si="72"/>
        <v>1</v>
      </c>
      <c r="BY59" s="39">
        <f t="shared" si="72"/>
        <v>0</v>
      </c>
      <c r="BZ59" s="11">
        <f t="shared" si="73"/>
        <v>1</v>
      </c>
      <c r="CA59" s="12">
        <f t="shared" si="73"/>
        <v>0</v>
      </c>
      <c r="CB59" s="11">
        <f t="shared" si="74"/>
        <v>1</v>
      </c>
      <c r="CC59" s="12">
        <f t="shared" si="74"/>
        <v>0</v>
      </c>
      <c r="CD59" s="11">
        <f t="shared" si="75"/>
        <v>1</v>
      </c>
      <c r="CE59" s="12">
        <f t="shared" si="75"/>
        <v>0</v>
      </c>
      <c r="CF59" s="11">
        <f t="shared" si="76"/>
        <v>1</v>
      </c>
      <c r="CG59" s="39">
        <f t="shared" si="76"/>
        <v>0</v>
      </c>
      <c r="CH59"/>
      <c r="CI59" s="3"/>
      <c r="CJ59" s="11">
        <f t="shared" si="77"/>
        <v>3</v>
      </c>
      <c r="CK59" s="11">
        <f t="shared" si="77"/>
        <v>0</v>
      </c>
      <c r="CL59" s="11">
        <f t="shared" si="78"/>
        <v>3</v>
      </c>
      <c r="CM59" s="11">
        <f t="shared" si="78"/>
        <v>0</v>
      </c>
      <c r="CN59" s="11">
        <f t="shared" si="79"/>
        <v>6</v>
      </c>
      <c r="CO59" s="11">
        <f t="shared" si="79"/>
        <v>0</v>
      </c>
      <c r="CP59" s="11">
        <f t="shared" si="80"/>
        <v>9</v>
      </c>
      <c r="CQ59" s="39">
        <f t="shared" si="80"/>
        <v>0</v>
      </c>
      <c r="CR59" s="11">
        <f t="shared" si="81"/>
        <v>4</v>
      </c>
      <c r="CS59" s="12">
        <f t="shared" si="81"/>
        <v>0</v>
      </c>
      <c r="CT59" s="11">
        <f t="shared" si="82"/>
        <v>3</v>
      </c>
      <c r="CU59" s="12">
        <f t="shared" si="82"/>
        <v>0</v>
      </c>
      <c r="CV59" s="11">
        <f t="shared" si="83"/>
        <v>6</v>
      </c>
      <c r="CW59" s="12">
        <f t="shared" si="83"/>
        <v>0</v>
      </c>
      <c r="CX59" s="11">
        <f t="shared" si="84"/>
        <v>9</v>
      </c>
      <c r="CY59" s="39">
        <f t="shared" si="84"/>
        <v>0</v>
      </c>
      <c r="CZ59" s="11"/>
      <c r="DA59" s="1" t="s">
        <v>385</v>
      </c>
      <c r="DB59" s="149">
        <v>0.55555555555555558</v>
      </c>
      <c r="DG59" s="1" t="s">
        <v>385</v>
      </c>
      <c r="DH59" s="149">
        <v>4.938271604938272E-2</v>
      </c>
      <c r="DM59" s="1" t="s">
        <v>385</v>
      </c>
      <c r="DN59" s="149">
        <v>0.56790123456790109</v>
      </c>
      <c r="DS59" s="1" t="s">
        <v>385</v>
      </c>
      <c r="DT59" s="149">
        <v>8.2304526748971183E-3</v>
      </c>
    </row>
    <row r="60" spans="1:124" s="1" customFormat="1" ht="15" customHeight="1" x14ac:dyDescent="0.25">
      <c r="A60" s="1" t="s">
        <v>179</v>
      </c>
      <c r="B60" t="s">
        <v>56</v>
      </c>
      <c r="C60" s="67">
        <v>2</v>
      </c>
      <c r="D60" s="1">
        <v>1</v>
      </c>
      <c r="E60" s="23">
        <v>1</v>
      </c>
      <c r="F60" s="1">
        <v>0</v>
      </c>
      <c r="G60" s="23">
        <v>0</v>
      </c>
      <c r="H60" s="1">
        <v>0</v>
      </c>
      <c r="I60" s="23">
        <v>0</v>
      </c>
      <c r="J60" s="1">
        <v>1</v>
      </c>
      <c r="K60" s="22">
        <v>1</v>
      </c>
      <c r="L60" s="1">
        <v>1</v>
      </c>
      <c r="M60" s="23">
        <v>0</v>
      </c>
      <c r="N60" s="1">
        <v>1</v>
      </c>
      <c r="O60" s="23">
        <v>0</v>
      </c>
      <c r="P60" s="1">
        <v>1</v>
      </c>
      <c r="Q60" s="22">
        <v>0</v>
      </c>
      <c r="R60" s="1">
        <v>0</v>
      </c>
      <c r="S60" s="23">
        <v>0</v>
      </c>
      <c r="T60" s="1">
        <v>1</v>
      </c>
      <c r="U60" s="23">
        <v>1</v>
      </c>
      <c r="V60" s="1">
        <v>0</v>
      </c>
      <c r="W60" s="23">
        <v>0</v>
      </c>
      <c r="X60" s="1">
        <v>0</v>
      </c>
      <c r="Y60" s="23">
        <v>1</v>
      </c>
      <c r="Z60" s="1">
        <v>1</v>
      </c>
      <c r="AA60" s="23">
        <v>0</v>
      </c>
      <c r="AB60" s="1">
        <v>1</v>
      </c>
      <c r="AC60" s="22">
        <v>1</v>
      </c>
      <c r="AD60" s="1">
        <v>1</v>
      </c>
      <c r="AE60" s="23">
        <v>1</v>
      </c>
      <c r="AF60" s="1">
        <v>1</v>
      </c>
      <c r="AG60" s="22">
        <v>1</v>
      </c>
      <c r="AH60" s="1">
        <v>1</v>
      </c>
      <c r="AI60" s="23">
        <v>1</v>
      </c>
      <c r="AJ60" s="1">
        <v>1</v>
      </c>
      <c r="AK60" s="23">
        <v>0</v>
      </c>
      <c r="AL60" s="1">
        <v>0</v>
      </c>
      <c r="AM60" s="23">
        <v>0</v>
      </c>
      <c r="AN60" s="1">
        <v>0</v>
      </c>
      <c r="AO60" s="22">
        <v>0</v>
      </c>
      <c r="AP60" s="1">
        <v>1</v>
      </c>
      <c r="AQ60" s="23">
        <v>0</v>
      </c>
      <c r="AR60" s="1">
        <v>0</v>
      </c>
      <c r="AS60" s="1">
        <v>0</v>
      </c>
      <c r="AT60" s="1">
        <v>1</v>
      </c>
      <c r="AU60" s="22">
        <v>1</v>
      </c>
      <c r="AV60" s="1">
        <v>1</v>
      </c>
      <c r="AW60" s="23">
        <v>1</v>
      </c>
      <c r="AX60" s="1">
        <v>1</v>
      </c>
      <c r="AY60" s="23">
        <v>0</v>
      </c>
      <c r="AZ60" s="1">
        <v>1</v>
      </c>
      <c r="BA60" s="23">
        <v>0</v>
      </c>
      <c r="BB60" s="1">
        <v>1</v>
      </c>
      <c r="BC60" s="23">
        <v>0</v>
      </c>
      <c r="BD60" s="1">
        <v>1</v>
      </c>
      <c r="BE60" s="23">
        <v>1</v>
      </c>
      <c r="BF60" s="1">
        <v>1</v>
      </c>
      <c r="BG60" s="22">
        <v>1</v>
      </c>
      <c r="BH60" s="81">
        <v>2</v>
      </c>
      <c r="BI60" s="81">
        <v>1</v>
      </c>
      <c r="BJ60" s="81">
        <v>1</v>
      </c>
      <c r="BK60" s="81">
        <v>3</v>
      </c>
      <c r="BL60" s="86">
        <v>2</v>
      </c>
      <c r="BM60" s="1">
        <v>69</v>
      </c>
      <c r="BN60" s="22">
        <v>1074</v>
      </c>
      <c r="BO60" s="23"/>
      <c r="BP60"/>
      <c r="BQ60" s="3"/>
      <c r="BR60" s="11">
        <f t="shared" si="69"/>
        <v>0.5</v>
      </c>
      <c r="BS60" s="12">
        <f t="shared" si="69"/>
        <v>0.5</v>
      </c>
      <c r="BT60" s="11">
        <f t="shared" si="70"/>
        <v>1</v>
      </c>
      <c r="BU60" s="12">
        <f t="shared" si="70"/>
        <v>0</v>
      </c>
      <c r="BV60" s="11">
        <f t="shared" si="71"/>
        <v>0.5</v>
      </c>
      <c r="BW60" s="12">
        <f t="shared" si="71"/>
        <v>0.5</v>
      </c>
      <c r="BX60" s="11">
        <f t="shared" si="72"/>
        <v>0.66666666666666663</v>
      </c>
      <c r="BY60" s="39">
        <f t="shared" si="72"/>
        <v>0.33333333333333331</v>
      </c>
      <c r="BZ60" s="11">
        <f t="shared" si="73"/>
        <v>0.5</v>
      </c>
      <c r="CA60" s="12">
        <f t="shared" si="73"/>
        <v>0.25</v>
      </c>
      <c r="CB60" s="11">
        <f t="shared" si="74"/>
        <v>0.66666666666666663</v>
      </c>
      <c r="CC60" s="12">
        <f t="shared" si="74"/>
        <v>0.33333333333333331</v>
      </c>
      <c r="CD60" s="11">
        <f t="shared" si="75"/>
        <v>1</v>
      </c>
      <c r="CE60" s="12">
        <f t="shared" si="75"/>
        <v>0.5</v>
      </c>
      <c r="CF60" s="11">
        <f t="shared" si="76"/>
        <v>0.88888888888888884</v>
      </c>
      <c r="CG60" s="39">
        <f t="shared" si="76"/>
        <v>0.44444444444444442</v>
      </c>
      <c r="CH60"/>
      <c r="CI60" s="3"/>
      <c r="CJ60" s="11">
        <f t="shared" si="77"/>
        <v>2</v>
      </c>
      <c r="CK60" s="11">
        <f t="shared" si="77"/>
        <v>2</v>
      </c>
      <c r="CL60" s="11">
        <f t="shared" si="78"/>
        <v>3</v>
      </c>
      <c r="CM60" s="11">
        <f t="shared" si="78"/>
        <v>0</v>
      </c>
      <c r="CN60" s="11">
        <f t="shared" si="79"/>
        <v>3</v>
      </c>
      <c r="CO60" s="11">
        <f t="shared" si="79"/>
        <v>3</v>
      </c>
      <c r="CP60" s="11">
        <f t="shared" si="80"/>
        <v>6</v>
      </c>
      <c r="CQ60" s="39">
        <f t="shared" si="80"/>
        <v>3</v>
      </c>
      <c r="CR60" s="11">
        <f t="shared" si="81"/>
        <v>2</v>
      </c>
      <c r="CS60" s="12">
        <f t="shared" si="81"/>
        <v>1</v>
      </c>
      <c r="CT60" s="11">
        <f t="shared" si="82"/>
        <v>2</v>
      </c>
      <c r="CU60" s="12">
        <f t="shared" si="82"/>
        <v>1</v>
      </c>
      <c r="CV60" s="11">
        <f t="shared" si="83"/>
        <v>6</v>
      </c>
      <c r="CW60" s="12">
        <f t="shared" si="83"/>
        <v>3</v>
      </c>
      <c r="CX60" s="11">
        <f t="shared" si="84"/>
        <v>8</v>
      </c>
      <c r="CY60" s="39">
        <f t="shared" si="84"/>
        <v>4</v>
      </c>
      <c r="CZ60" s="11"/>
      <c r="DA60" s="1" t="s">
        <v>386</v>
      </c>
      <c r="DB60" s="150">
        <v>0.76954732510288082</v>
      </c>
      <c r="DG60" s="1" t="s">
        <v>386</v>
      </c>
      <c r="DH60" s="150">
        <v>0.16460905349794239</v>
      </c>
      <c r="DM60" s="1" t="s">
        <v>386</v>
      </c>
      <c r="DN60" s="150">
        <v>0.80246913580246904</v>
      </c>
      <c r="DS60" s="1" t="s">
        <v>386</v>
      </c>
      <c r="DT60" s="150">
        <v>9.876543209876544E-2</v>
      </c>
    </row>
    <row r="61" spans="1:124" s="1" customFormat="1" ht="15" customHeight="1" x14ac:dyDescent="0.25">
      <c r="A61" s="1" t="s">
        <v>218</v>
      </c>
      <c r="B61" t="s">
        <v>56</v>
      </c>
      <c r="C61" s="67">
        <v>2</v>
      </c>
      <c r="D61" s="1">
        <v>1</v>
      </c>
      <c r="E61" s="23">
        <v>0</v>
      </c>
      <c r="F61" s="1">
        <v>1</v>
      </c>
      <c r="G61" s="23">
        <v>0</v>
      </c>
      <c r="H61" s="1">
        <v>0</v>
      </c>
      <c r="I61" s="23">
        <v>0</v>
      </c>
      <c r="J61" s="1">
        <v>1</v>
      </c>
      <c r="K61" s="22">
        <v>0</v>
      </c>
      <c r="L61" s="1">
        <v>1</v>
      </c>
      <c r="M61" s="23">
        <v>0</v>
      </c>
      <c r="N61" s="1">
        <v>1</v>
      </c>
      <c r="O61" s="23">
        <v>0</v>
      </c>
      <c r="P61" s="1">
        <v>1</v>
      </c>
      <c r="Q61" s="22">
        <v>0</v>
      </c>
      <c r="R61" s="1">
        <v>1</v>
      </c>
      <c r="S61" s="23">
        <v>0</v>
      </c>
      <c r="T61" s="1">
        <v>1</v>
      </c>
      <c r="U61" s="23">
        <v>0</v>
      </c>
      <c r="V61" s="1">
        <v>1</v>
      </c>
      <c r="W61" s="23">
        <v>0</v>
      </c>
      <c r="X61" s="1">
        <v>1</v>
      </c>
      <c r="Y61" s="23">
        <v>0</v>
      </c>
      <c r="Z61" s="1">
        <v>1</v>
      </c>
      <c r="AA61" s="23">
        <v>0</v>
      </c>
      <c r="AB61" s="1">
        <v>1</v>
      </c>
      <c r="AC61" s="22">
        <v>0</v>
      </c>
      <c r="AD61" s="1">
        <v>1</v>
      </c>
      <c r="AE61" s="23">
        <v>1</v>
      </c>
      <c r="AF61" s="1">
        <v>1</v>
      </c>
      <c r="AG61" s="22">
        <v>1</v>
      </c>
      <c r="AH61" s="1">
        <v>1</v>
      </c>
      <c r="AI61" s="23">
        <v>0</v>
      </c>
      <c r="AJ61" s="1">
        <v>1</v>
      </c>
      <c r="AK61" s="23">
        <v>0</v>
      </c>
      <c r="AL61" s="1">
        <v>0</v>
      </c>
      <c r="AM61" s="23">
        <v>0</v>
      </c>
      <c r="AN61" s="1">
        <v>1</v>
      </c>
      <c r="AO61" s="22">
        <v>0</v>
      </c>
      <c r="AP61" s="1">
        <v>1</v>
      </c>
      <c r="AQ61" s="23">
        <v>0</v>
      </c>
      <c r="AR61" s="1">
        <v>1</v>
      </c>
      <c r="AS61" s="1">
        <v>0</v>
      </c>
      <c r="AT61" s="1">
        <v>0</v>
      </c>
      <c r="AU61" s="22">
        <v>0</v>
      </c>
      <c r="AV61" s="1">
        <v>1</v>
      </c>
      <c r="AW61" s="23">
        <v>0</v>
      </c>
      <c r="AX61" s="1">
        <v>1</v>
      </c>
      <c r="AY61" s="23">
        <v>0</v>
      </c>
      <c r="AZ61" s="1">
        <v>1</v>
      </c>
      <c r="BA61" s="23">
        <v>0</v>
      </c>
      <c r="BB61" s="1">
        <v>1</v>
      </c>
      <c r="BC61" s="23">
        <v>0</v>
      </c>
      <c r="BD61" s="1">
        <v>1</v>
      </c>
      <c r="BE61" s="23">
        <v>0</v>
      </c>
      <c r="BF61" s="1">
        <v>1</v>
      </c>
      <c r="BG61" s="22">
        <v>0</v>
      </c>
      <c r="BH61" s="81">
        <v>3</v>
      </c>
      <c r="BI61" s="81">
        <v>3</v>
      </c>
      <c r="BJ61" s="81">
        <v>2</v>
      </c>
      <c r="BK61" s="81">
        <v>3</v>
      </c>
      <c r="BL61" s="86">
        <v>4</v>
      </c>
      <c r="BM61" s="1">
        <v>62</v>
      </c>
      <c r="BN61" s="22">
        <v>478</v>
      </c>
      <c r="BO61" s="23"/>
      <c r="BP61"/>
      <c r="BQ61" s="3"/>
      <c r="BR61" s="11">
        <f t="shared" si="69"/>
        <v>0.75</v>
      </c>
      <c r="BS61" s="12">
        <f t="shared" si="69"/>
        <v>0</v>
      </c>
      <c r="BT61" s="11">
        <f t="shared" si="70"/>
        <v>1</v>
      </c>
      <c r="BU61" s="12">
        <f t="shared" si="70"/>
        <v>0</v>
      </c>
      <c r="BV61" s="11">
        <f t="shared" si="71"/>
        <v>1</v>
      </c>
      <c r="BW61" s="12">
        <f t="shared" si="71"/>
        <v>0</v>
      </c>
      <c r="BX61" s="11">
        <f t="shared" si="72"/>
        <v>1</v>
      </c>
      <c r="BY61" s="39">
        <f t="shared" si="72"/>
        <v>0</v>
      </c>
      <c r="BZ61" s="11">
        <f t="shared" si="73"/>
        <v>0.75</v>
      </c>
      <c r="CA61" s="12">
        <f t="shared" si="73"/>
        <v>0</v>
      </c>
      <c r="CB61" s="11">
        <f t="shared" si="74"/>
        <v>0.66666666666666663</v>
      </c>
      <c r="CC61" s="12">
        <f t="shared" si="74"/>
        <v>0</v>
      </c>
      <c r="CD61" s="11">
        <f t="shared" si="75"/>
        <v>1</v>
      </c>
      <c r="CE61" s="12">
        <f t="shared" si="75"/>
        <v>0</v>
      </c>
      <c r="CF61" s="11">
        <f t="shared" si="76"/>
        <v>0.88888888888888884</v>
      </c>
      <c r="CG61" s="39">
        <f t="shared" si="76"/>
        <v>0</v>
      </c>
      <c r="CH61"/>
      <c r="CI61" s="3"/>
      <c r="CJ61" s="11">
        <f t="shared" si="77"/>
        <v>3</v>
      </c>
      <c r="CK61" s="11">
        <f t="shared" si="77"/>
        <v>0</v>
      </c>
      <c r="CL61" s="11">
        <f t="shared" si="78"/>
        <v>3</v>
      </c>
      <c r="CM61" s="11">
        <f t="shared" si="78"/>
        <v>0</v>
      </c>
      <c r="CN61" s="11">
        <f t="shared" si="79"/>
        <v>6</v>
      </c>
      <c r="CO61" s="11">
        <f t="shared" si="79"/>
        <v>0</v>
      </c>
      <c r="CP61" s="11">
        <f t="shared" si="80"/>
        <v>9</v>
      </c>
      <c r="CQ61" s="39">
        <f t="shared" si="80"/>
        <v>0</v>
      </c>
      <c r="CR61" s="11">
        <f t="shared" si="81"/>
        <v>3</v>
      </c>
      <c r="CS61" s="12">
        <f t="shared" si="81"/>
        <v>0</v>
      </c>
      <c r="CT61" s="11">
        <f t="shared" si="82"/>
        <v>2</v>
      </c>
      <c r="CU61" s="12">
        <f t="shared" si="82"/>
        <v>0</v>
      </c>
      <c r="CV61" s="11">
        <f t="shared" si="83"/>
        <v>6</v>
      </c>
      <c r="CW61" s="12">
        <f t="shared" si="83"/>
        <v>0</v>
      </c>
      <c r="CX61" s="11">
        <f t="shared" si="84"/>
        <v>8</v>
      </c>
      <c r="CY61" s="39">
        <f t="shared" si="84"/>
        <v>0</v>
      </c>
      <c r="CZ61" s="11"/>
    </row>
    <row r="62" spans="1:124" s="1" customFormat="1" ht="15" customHeight="1" x14ac:dyDescent="0.25">
      <c r="A62" s="1" t="s">
        <v>202</v>
      </c>
      <c r="B62" t="s">
        <v>56</v>
      </c>
      <c r="C62" s="67">
        <v>2</v>
      </c>
      <c r="D62" s="1">
        <v>0</v>
      </c>
      <c r="E62" s="23">
        <v>0</v>
      </c>
      <c r="F62" s="1">
        <v>0</v>
      </c>
      <c r="G62" s="23">
        <v>0</v>
      </c>
      <c r="H62" s="1">
        <v>0</v>
      </c>
      <c r="I62" s="23">
        <v>0</v>
      </c>
      <c r="J62" s="1">
        <v>0</v>
      </c>
      <c r="K62" s="22">
        <v>0</v>
      </c>
      <c r="L62" s="1">
        <v>0</v>
      </c>
      <c r="M62" s="23">
        <v>0</v>
      </c>
      <c r="N62" s="1">
        <v>1</v>
      </c>
      <c r="O62" s="23">
        <v>1</v>
      </c>
      <c r="P62" s="1">
        <v>1</v>
      </c>
      <c r="Q62" s="22">
        <v>1</v>
      </c>
      <c r="R62" s="1">
        <v>1</v>
      </c>
      <c r="S62" s="23">
        <v>0</v>
      </c>
      <c r="T62" s="1">
        <v>1</v>
      </c>
      <c r="U62" s="23">
        <v>1</v>
      </c>
      <c r="V62" s="1">
        <v>0</v>
      </c>
      <c r="W62" s="23">
        <v>0</v>
      </c>
      <c r="X62" s="1">
        <v>1</v>
      </c>
      <c r="Y62" s="23">
        <v>1</v>
      </c>
      <c r="Z62" s="1">
        <v>0</v>
      </c>
      <c r="AA62" s="23">
        <v>0</v>
      </c>
      <c r="AB62" s="1">
        <v>1</v>
      </c>
      <c r="AC62" s="22">
        <v>1</v>
      </c>
      <c r="AD62" s="1">
        <v>1</v>
      </c>
      <c r="AE62" s="23">
        <v>1</v>
      </c>
      <c r="AF62" s="1">
        <v>1</v>
      </c>
      <c r="AG62" s="22">
        <v>1</v>
      </c>
      <c r="AH62" s="1">
        <v>0</v>
      </c>
      <c r="AI62" s="23">
        <v>0</v>
      </c>
      <c r="AJ62" s="1">
        <v>1</v>
      </c>
      <c r="AK62" s="23">
        <v>0</v>
      </c>
      <c r="AL62" s="1">
        <v>0</v>
      </c>
      <c r="AM62" s="23">
        <v>0</v>
      </c>
      <c r="AN62" s="1">
        <v>0</v>
      </c>
      <c r="AO62" s="22">
        <v>0</v>
      </c>
      <c r="AP62" s="1">
        <v>0</v>
      </c>
      <c r="AQ62" s="23">
        <v>0</v>
      </c>
      <c r="AR62" s="1">
        <v>0</v>
      </c>
      <c r="AS62" s="1">
        <v>0</v>
      </c>
      <c r="AT62" s="1">
        <v>0</v>
      </c>
      <c r="AU62" s="22">
        <v>0</v>
      </c>
      <c r="AV62" s="1">
        <v>1</v>
      </c>
      <c r="AW62" s="23">
        <v>0</v>
      </c>
      <c r="AX62" s="1">
        <v>1</v>
      </c>
      <c r="AY62" s="23">
        <v>0</v>
      </c>
      <c r="AZ62" s="1">
        <v>1</v>
      </c>
      <c r="BA62" s="23">
        <v>0</v>
      </c>
      <c r="BB62" s="1">
        <v>1</v>
      </c>
      <c r="BC62" s="23">
        <v>1</v>
      </c>
      <c r="BD62" s="1">
        <v>1</v>
      </c>
      <c r="BE62" s="23">
        <v>0</v>
      </c>
      <c r="BF62" s="1">
        <v>0</v>
      </c>
      <c r="BG62" s="22">
        <v>1</v>
      </c>
      <c r="BH62" s="81">
        <v>3</v>
      </c>
      <c r="BI62" s="81">
        <v>3</v>
      </c>
      <c r="BJ62" s="81">
        <v>1</v>
      </c>
      <c r="BK62" s="81">
        <v>5</v>
      </c>
      <c r="BL62" s="86">
        <v>4</v>
      </c>
      <c r="BM62" s="1">
        <v>37</v>
      </c>
      <c r="BN62" s="22">
        <v>438</v>
      </c>
      <c r="BO62" s="23"/>
      <c r="BP62"/>
      <c r="BQ62" s="3"/>
      <c r="BR62" s="11">
        <f t="shared" si="69"/>
        <v>0</v>
      </c>
      <c r="BS62" s="12">
        <f t="shared" si="69"/>
        <v>0</v>
      </c>
      <c r="BT62" s="11">
        <f t="shared" si="70"/>
        <v>0.66666666666666663</v>
      </c>
      <c r="BU62" s="12">
        <f t="shared" si="70"/>
        <v>0.66666666666666663</v>
      </c>
      <c r="BV62" s="11">
        <f t="shared" si="71"/>
        <v>0.66666666666666663</v>
      </c>
      <c r="BW62" s="12">
        <f t="shared" si="71"/>
        <v>0.5</v>
      </c>
      <c r="BX62" s="11">
        <f t="shared" si="72"/>
        <v>0.66666666666666663</v>
      </c>
      <c r="BY62" s="39">
        <f t="shared" si="72"/>
        <v>0.55555555555555558</v>
      </c>
      <c r="BZ62" s="11">
        <f t="shared" si="73"/>
        <v>0.25</v>
      </c>
      <c r="CA62" s="12">
        <f t="shared" si="73"/>
        <v>0</v>
      </c>
      <c r="CB62" s="11">
        <f t="shared" si="74"/>
        <v>0</v>
      </c>
      <c r="CC62" s="12">
        <f t="shared" si="74"/>
        <v>0</v>
      </c>
      <c r="CD62" s="11">
        <f t="shared" si="75"/>
        <v>0.83333333333333337</v>
      </c>
      <c r="CE62" s="12">
        <f t="shared" si="75"/>
        <v>0.33333333333333331</v>
      </c>
      <c r="CF62" s="11">
        <f t="shared" si="76"/>
        <v>0.55555555555555558</v>
      </c>
      <c r="CG62" s="39">
        <f t="shared" si="76"/>
        <v>0.22222222222222221</v>
      </c>
      <c r="CH62"/>
      <c r="CI62" s="3"/>
      <c r="CJ62" s="11">
        <f t="shared" si="77"/>
        <v>0</v>
      </c>
      <c r="CK62" s="11">
        <f t="shared" si="77"/>
        <v>0</v>
      </c>
      <c r="CL62" s="11">
        <f t="shared" si="78"/>
        <v>2</v>
      </c>
      <c r="CM62" s="11">
        <f t="shared" si="78"/>
        <v>2</v>
      </c>
      <c r="CN62" s="11">
        <f t="shared" si="79"/>
        <v>4</v>
      </c>
      <c r="CO62" s="11">
        <f t="shared" si="79"/>
        <v>3</v>
      </c>
      <c r="CP62" s="11">
        <f t="shared" si="80"/>
        <v>6</v>
      </c>
      <c r="CQ62" s="39">
        <f t="shared" si="80"/>
        <v>5</v>
      </c>
      <c r="CR62" s="11">
        <f t="shared" si="81"/>
        <v>1</v>
      </c>
      <c r="CS62" s="12">
        <f t="shared" si="81"/>
        <v>0</v>
      </c>
      <c r="CT62" s="11">
        <f t="shared" si="82"/>
        <v>0</v>
      </c>
      <c r="CU62" s="12">
        <f t="shared" si="82"/>
        <v>0</v>
      </c>
      <c r="CV62" s="11">
        <f t="shared" si="83"/>
        <v>5</v>
      </c>
      <c r="CW62" s="12">
        <f t="shared" si="83"/>
        <v>2</v>
      </c>
      <c r="CX62" s="11">
        <f t="shared" si="84"/>
        <v>5</v>
      </c>
      <c r="CY62" s="39">
        <f t="shared" si="84"/>
        <v>2</v>
      </c>
      <c r="CZ62" s="11"/>
    </row>
    <row r="63" spans="1:124" s="1" customFormat="1" ht="15" customHeight="1" x14ac:dyDescent="0.25">
      <c r="A63" s="1" t="s">
        <v>250</v>
      </c>
      <c r="B63" t="s">
        <v>56</v>
      </c>
      <c r="C63" s="67">
        <v>2</v>
      </c>
      <c r="D63" s="1">
        <v>1</v>
      </c>
      <c r="E63" s="23">
        <v>1</v>
      </c>
      <c r="F63" s="1">
        <v>1</v>
      </c>
      <c r="G63" s="23">
        <v>0</v>
      </c>
      <c r="H63" s="1">
        <v>1</v>
      </c>
      <c r="I63" s="23">
        <v>0</v>
      </c>
      <c r="J63" s="1">
        <v>1</v>
      </c>
      <c r="K63" s="22">
        <v>0</v>
      </c>
      <c r="L63" s="1">
        <v>1</v>
      </c>
      <c r="M63" s="23">
        <v>0</v>
      </c>
      <c r="N63" s="1">
        <v>0</v>
      </c>
      <c r="O63" s="23">
        <v>0</v>
      </c>
      <c r="P63" s="1">
        <v>0</v>
      </c>
      <c r="Q63" s="22">
        <v>0</v>
      </c>
      <c r="R63" s="1">
        <v>1</v>
      </c>
      <c r="S63" s="23">
        <v>0</v>
      </c>
      <c r="T63" s="1">
        <v>1</v>
      </c>
      <c r="U63" s="23">
        <v>1</v>
      </c>
      <c r="V63" s="1">
        <v>1</v>
      </c>
      <c r="W63" s="23">
        <v>0</v>
      </c>
      <c r="X63" s="1">
        <v>1</v>
      </c>
      <c r="Y63" s="23">
        <v>0</v>
      </c>
      <c r="Z63" s="1">
        <v>1</v>
      </c>
      <c r="AA63" s="23">
        <v>0</v>
      </c>
      <c r="AB63" s="1">
        <v>1</v>
      </c>
      <c r="AC63" s="22">
        <v>1</v>
      </c>
      <c r="AD63" s="1">
        <v>1</v>
      </c>
      <c r="AE63" s="23">
        <v>0</v>
      </c>
      <c r="AF63" s="1">
        <v>1</v>
      </c>
      <c r="AG63" s="22">
        <v>1</v>
      </c>
      <c r="AH63" s="1">
        <v>1</v>
      </c>
      <c r="AI63" s="23">
        <v>0</v>
      </c>
      <c r="AJ63" s="1">
        <v>1</v>
      </c>
      <c r="AK63" s="23">
        <v>0</v>
      </c>
      <c r="AL63" s="1">
        <v>0</v>
      </c>
      <c r="AM63" s="23">
        <v>0</v>
      </c>
      <c r="AN63" s="1">
        <v>1</v>
      </c>
      <c r="AO63" s="22">
        <v>0</v>
      </c>
      <c r="AP63" s="1">
        <v>1</v>
      </c>
      <c r="AQ63" s="23">
        <v>0</v>
      </c>
      <c r="AR63" s="1">
        <v>1</v>
      </c>
      <c r="AS63" s="1">
        <v>0</v>
      </c>
      <c r="AT63" s="1">
        <v>0</v>
      </c>
      <c r="AU63" s="22">
        <v>0</v>
      </c>
      <c r="AV63" s="1">
        <v>1</v>
      </c>
      <c r="AW63" s="23">
        <v>0</v>
      </c>
      <c r="AX63" s="1">
        <v>1</v>
      </c>
      <c r="AY63" s="23">
        <v>0</v>
      </c>
      <c r="AZ63" s="1">
        <v>1</v>
      </c>
      <c r="BA63" s="23">
        <v>0</v>
      </c>
      <c r="BB63" s="1">
        <v>1</v>
      </c>
      <c r="BC63" s="23">
        <v>0</v>
      </c>
      <c r="BD63" s="1">
        <v>0</v>
      </c>
      <c r="BE63" s="23">
        <v>0</v>
      </c>
      <c r="BF63" s="1">
        <v>1</v>
      </c>
      <c r="BG63" s="22">
        <v>0</v>
      </c>
      <c r="BH63" s="81">
        <v>3</v>
      </c>
      <c r="BI63" s="81">
        <v>3</v>
      </c>
      <c r="BJ63" s="81">
        <v>3</v>
      </c>
      <c r="BK63" s="81">
        <v>6</v>
      </c>
      <c r="BL63" s="86">
        <v>6</v>
      </c>
      <c r="BM63" s="1">
        <v>187</v>
      </c>
      <c r="BN63" s="22">
        <v>1048</v>
      </c>
      <c r="BO63" s="23"/>
      <c r="BP63"/>
      <c r="BQ63" s="3"/>
      <c r="BR63" s="11">
        <f t="shared" si="69"/>
        <v>1</v>
      </c>
      <c r="BS63" s="12">
        <f t="shared" si="69"/>
        <v>0.25</v>
      </c>
      <c r="BT63" s="11">
        <f t="shared" si="70"/>
        <v>0.33333333333333331</v>
      </c>
      <c r="BU63" s="12">
        <f t="shared" si="70"/>
        <v>0</v>
      </c>
      <c r="BV63" s="11">
        <f t="shared" si="71"/>
        <v>1</v>
      </c>
      <c r="BW63" s="12">
        <f t="shared" si="71"/>
        <v>0.33333333333333331</v>
      </c>
      <c r="BX63" s="11">
        <f t="shared" si="72"/>
        <v>0.77777777777777779</v>
      </c>
      <c r="BY63" s="39">
        <f t="shared" si="72"/>
        <v>0.22222222222222221</v>
      </c>
      <c r="BZ63" s="11">
        <f t="shared" si="73"/>
        <v>0.75</v>
      </c>
      <c r="CA63" s="12">
        <f t="shared" si="73"/>
        <v>0</v>
      </c>
      <c r="CB63" s="11">
        <f t="shared" si="74"/>
        <v>0.66666666666666663</v>
      </c>
      <c r="CC63" s="12">
        <f t="shared" si="74"/>
        <v>0</v>
      </c>
      <c r="CD63" s="11">
        <f t="shared" si="75"/>
        <v>0.83333333333333337</v>
      </c>
      <c r="CE63" s="12">
        <f t="shared" si="75"/>
        <v>0</v>
      </c>
      <c r="CF63" s="11">
        <f t="shared" si="76"/>
        <v>0.77777777777777779</v>
      </c>
      <c r="CG63" s="39">
        <f t="shared" si="76"/>
        <v>0</v>
      </c>
      <c r="CH63"/>
      <c r="CI63" s="3"/>
      <c r="CJ63" s="11">
        <f t="shared" si="77"/>
        <v>4</v>
      </c>
      <c r="CK63" s="11">
        <f t="shared" si="77"/>
        <v>1</v>
      </c>
      <c r="CL63" s="11">
        <f t="shared" si="78"/>
        <v>1</v>
      </c>
      <c r="CM63" s="11">
        <f t="shared" si="78"/>
        <v>0</v>
      </c>
      <c r="CN63" s="11">
        <f t="shared" si="79"/>
        <v>6</v>
      </c>
      <c r="CO63" s="11">
        <f t="shared" si="79"/>
        <v>2</v>
      </c>
      <c r="CP63" s="11">
        <f t="shared" si="80"/>
        <v>7</v>
      </c>
      <c r="CQ63" s="39">
        <f t="shared" si="80"/>
        <v>2</v>
      </c>
      <c r="CR63" s="11">
        <f t="shared" si="81"/>
        <v>3</v>
      </c>
      <c r="CS63" s="12">
        <f t="shared" si="81"/>
        <v>0</v>
      </c>
      <c r="CT63" s="11">
        <f t="shared" si="82"/>
        <v>2</v>
      </c>
      <c r="CU63" s="12">
        <f t="shared" si="82"/>
        <v>0</v>
      </c>
      <c r="CV63" s="11">
        <f t="shared" si="83"/>
        <v>5</v>
      </c>
      <c r="CW63" s="12">
        <f t="shared" si="83"/>
        <v>0</v>
      </c>
      <c r="CX63" s="11">
        <f t="shared" si="84"/>
        <v>7</v>
      </c>
      <c r="CY63" s="39">
        <f t="shared" si="84"/>
        <v>0</v>
      </c>
      <c r="CZ63" s="11"/>
    </row>
    <row r="64" spans="1:124" x14ac:dyDescent="0.25">
      <c r="A64" t="s">
        <v>243</v>
      </c>
      <c r="B64" t="s">
        <v>56</v>
      </c>
      <c r="C64" s="5">
        <v>2</v>
      </c>
      <c r="D64">
        <v>0</v>
      </c>
      <c r="E64" s="6">
        <v>0</v>
      </c>
      <c r="F64">
        <v>1</v>
      </c>
      <c r="G64" s="6">
        <v>0</v>
      </c>
      <c r="H64">
        <v>1</v>
      </c>
      <c r="I64" s="6">
        <v>0</v>
      </c>
      <c r="J64">
        <v>1</v>
      </c>
      <c r="K64" s="3">
        <v>0</v>
      </c>
      <c r="L64">
        <v>1</v>
      </c>
      <c r="M64" s="6">
        <v>0</v>
      </c>
      <c r="N64">
        <v>1</v>
      </c>
      <c r="O64" s="6">
        <v>0</v>
      </c>
      <c r="P64">
        <v>1</v>
      </c>
      <c r="Q64" s="3">
        <v>0</v>
      </c>
      <c r="R64">
        <v>1</v>
      </c>
      <c r="S64" s="6">
        <v>0</v>
      </c>
      <c r="T64">
        <v>1</v>
      </c>
      <c r="U64" s="6">
        <v>1</v>
      </c>
      <c r="V64">
        <v>1</v>
      </c>
      <c r="W64" s="6">
        <v>0</v>
      </c>
      <c r="X64">
        <v>1</v>
      </c>
      <c r="Y64" s="6">
        <v>1</v>
      </c>
      <c r="Z64">
        <v>0</v>
      </c>
      <c r="AA64" s="6">
        <v>0</v>
      </c>
      <c r="AB64">
        <v>1</v>
      </c>
      <c r="AC64" s="3">
        <v>1</v>
      </c>
      <c r="AD64">
        <v>0</v>
      </c>
      <c r="AE64" s="6">
        <v>0</v>
      </c>
      <c r="AF64">
        <v>1</v>
      </c>
      <c r="AG64" s="3">
        <v>1</v>
      </c>
      <c r="AH64">
        <v>1</v>
      </c>
      <c r="AI64" s="6">
        <v>0</v>
      </c>
      <c r="AJ64">
        <v>1</v>
      </c>
      <c r="AK64" s="6">
        <v>0</v>
      </c>
      <c r="AL64">
        <v>0</v>
      </c>
      <c r="AM64" s="6">
        <v>0</v>
      </c>
      <c r="AN64">
        <v>0</v>
      </c>
      <c r="AO64" s="3">
        <v>0</v>
      </c>
      <c r="AP64">
        <v>1</v>
      </c>
      <c r="AQ64" s="6">
        <v>0</v>
      </c>
      <c r="AR64">
        <v>1</v>
      </c>
      <c r="AS64">
        <v>0</v>
      </c>
      <c r="AT64">
        <v>1</v>
      </c>
      <c r="AU64" s="3">
        <v>0</v>
      </c>
      <c r="AV64">
        <v>0</v>
      </c>
      <c r="AW64" s="6">
        <v>0</v>
      </c>
      <c r="AX64">
        <v>0</v>
      </c>
      <c r="AY64" s="6">
        <v>0</v>
      </c>
      <c r="AZ64">
        <v>0</v>
      </c>
      <c r="BA64" s="6">
        <v>0</v>
      </c>
      <c r="BB64">
        <v>1</v>
      </c>
      <c r="BC64" s="6">
        <v>0</v>
      </c>
      <c r="BD64">
        <v>1</v>
      </c>
      <c r="BE64" s="6">
        <v>0</v>
      </c>
      <c r="BF64">
        <v>1</v>
      </c>
      <c r="BG64" s="3">
        <v>0</v>
      </c>
      <c r="BH64" s="32">
        <v>3</v>
      </c>
      <c r="BI64" s="32">
        <v>3</v>
      </c>
      <c r="BJ64" s="32">
        <v>2</v>
      </c>
      <c r="BK64" s="32">
        <v>4</v>
      </c>
      <c r="BL64" s="85">
        <v>2</v>
      </c>
      <c r="BM64">
        <v>132</v>
      </c>
      <c r="BN64" s="3">
        <v>269</v>
      </c>
      <c r="BR64" s="11">
        <f t="shared" si="69"/>
        <v>0.75</v>
      </c>
      <c r="BS64" s="12">
        <f t="shared" si="69"/>
        <v>0</v>
      </c>
      <c r="BT64" s="11">
        <f t="shared" si="70"/>
        <v>1</v>
      </c>
      <c r="BU64" s="12">
        <f t="shared" si="70"/>
        <v>0</v>
      </c>
      <c r="BV64" s="11">
        <f t="shared" si="71"/>
        <v>0.83333333333333337</v>
      </c>
      <c r="BW64" s="12">
        <f t="shared" si="71"/>
        <v>0.5</v>
      </c>
      <c r="BX64" s="11">
        <f t="shared" si="72"/>
        <v>0.88888888888888884</v>
      </c>
      <c r="BY64" s="39">
        <f t="shared" si="72"/>
        <v>0.33333333333333331</v>
      </c>
      <c r="BZ64" s="11">
        <f t="shared" si="73"/>
        <v>0.5</v>
      </c>
      <c r="CA64" s="12">
        <f t="shared" si="73"/>
        <v>0</v>
      </c>
      <c r="CB64" s="11">
        <f t="shared" si="74"/>
        <v>1</v>
      </c>
      <c r="CC64" s="12">
        <f t="shared" si="74"/>
        <v>0</v>
      </c>
      <c r="CD64" s="11">
        <f t="shared" si="75"/>
        <v>0.5</v>
      </c>
      <c r="CE64" s="12">
        <f t="shared" si="75"/>
        <v>0</v>
      </c>
      <c r="CF64" s="11">
        <f t="shared" si="76"/>
        <v>0.66666666666666663</v>
      </c>
      <c r="CG64" s="39">
        <f t="shared" si="76"/>
        <v>0</v>
      </c>
      <c r="CJ64" s="11">
        <f t="shared" si="77"/>
        <v>3</v>
      </c>
      <c r="CK64" s="11">
        <f t="shared" si="77"/>
        <v>0</v>
      </c>
      <c r="CL64" s="11">
        <f t="shared" si="78"/>
        <v>3</v>
      </c>
      <c r="CM64" s="11">
        <f t="shared" si="78"/>
        <v>0</v>
      </c>
      <c r="CN64" s="11">
        <f t="shared" si="79"/>
        <v>5</v>
      </c>
      <c r="CO64" s="11">
        <f t="shared" si="79"/>
        <v>3</v>
      </c>
      <c r="CP64" s="11">
        <f t="shared" si="80"/>
        <v>8</v>
      </c>
      <c r="CQ64" s="39">
        <f t="shared" si="80"/>
        <v>3</v>
      </c>
      <c r="CR64" s="11">
        <f t="shared" si="81"/>
        <v>2</v>
      </c>
      <c r="CS64" s="12">
        <f t="shared" si="81"/>
        <v>0</v>
      </c>
      <c r="CT64" s="11">
        <f t="shared" si="82"/>
        <v>3</v>
      </c>
      <c r="CU64" s="12">
        <f t="shared" si="82"/>
        <v>0</v>
      </c>
      <c r="CV64" s="11">
        <f t="shared" si="83"/>
        <v>3</v>
      </c>
      <c r="CW64" s="12">
        <f t="shared" si="83"/>
        <v>0</v>
      </c>
      <c r="CX64" s="11">
        <f t="shared" si="84"/>
        <v>6</v>
      </c>
      <c r="CY64" s="39">
        <f t="shared" si="84"/>
        <v>0</v>
      </c>
      <c r="CZ64" s="11"/>
    </row>
    <row r="65" spans="1:128" x14ac:dyDescent="0.25">
      <c r="A65" t="s">
        <v>219</v>
      </c>
      <c r="B65" t="s">
        <v>56</v>
      </c>
      <c r="C65" s="5">
        <v>2</v>
      </c>
      <c r="D65">
        <v>1</v>
      </c>
      <c r="E65" s="6">
        <v>0</v>
      </c>
      <c r="F65">
        <v>1</v>
      </c>
      <c r="G65" s="6">
        <v>0</v>
      </c>
      <c r="H65">
        <v>1</v>
      </c>
      <c r="I65" s="6">
        <v>0</v>
      </c>
      <c r="J65">
        <v>1</v>
      </c>
      <c r="K65" s="3">
        <v>0</v>
      </c>
      <c r="L65">
        <v>1</v>
      </c>
      <c r="M65" s="6">
        <v>0</v>
      </c>
      <c r="N65">
        <v>0</v>
      </c>
      <c r="O65" s="6">
        <v>0</v>
      </c>
      <c r="P65">
        <v>1</v>
      </c>
      <c r="Q65" s="3">
        <v>0</v>
      </c>
      <c r="R65">
        <v>1</v>
      </c>
      <c r="S65" s="6">
        <v>0</v>
      </c>
      <c r="T65">
        <v>1</v>
      </c>
      <c r="U65" s="6">
        <v>1</v>
      </c>
      <c r="V65">
        <v>1</v>
      </c>
      <c r="W65" s="6">
        <v>0</v>
      </c>
      <c r="X65">
        <v>1</v>
      </c>
      <c r="Y65" s="6">
        <v>1</v>
      </c>
      <c r="Z65">
        <v>1</v>
      </c>
      <c r="AA65" s="6">
        <v>0</v>
      </c>
      <c r="AB65">
        <v>1</v>
      </c>
      <c r="AC65" s="3">
        <v>1</v>
      </c>
      <c r="AD65">
        <v>0</v>
      </c>
      <c r="AE65" s="6">
        <v>1</v>
      </c>
      <c r="AF65">
        <v>1</v>
      </c>
      <c r="AG65" s="3">
        <v>1</v>
      </c>
      <c r="AH65">
        <v>1</v>
      </c>
      <c r="AI65" s="6">
        <v>0</v>
      </c>
      <c r="AJ65">
        <v>1</v>
      </c>
      <c r="AK65" s="6">
        <v>0</v>
      </c>
      <c r="AL65">
        <v>0</v>
      </c>
      <c r="AM65" s="6">
        <v>0</v>
      </c>
      <c r="AN65">
        <v>0</v>
      </c>
      <c r="AO65" s="3">
        <v>0</v>
      </c>
      <c r="AP65">
        <v>1</v>
      </c>
      <c r="AQ65" s="6">
        <v>0</v>
      </c>
      <c r="AR65">
        <v>1</v>
      </c>
      <c r="AS65">
        <v>0</v>
      </c>
      <c r="AT65">
        <v>1</v>
      </c>
      <c r="AU65" s="3">
        <v>0</v>
      </c>
      <c r="AV65">
        <v>1</v>
      </c>
      <c r="AW65" s="6">
        <v>0</v>
      </c>
      <c r="AX65">
        <v>1</v>
      </c>
      <c r="AY65" s="6">
        <v>0</v>
      </c>
      <c r="AZ65">
        <v>1</v>
      </c>
      <c r="BA65" s="6">
        <v>0</v>
      </c>
      <c r="BB65">
        <v>1</v>
      </c>
      <c r="BC65" s="6">
        <v>0</v>
      </c>
      <c r="BD65">
        <v>1</v>
      </c>
      <c r="BE65" s="6">
        <v>0</v>
      </c>
      <c r="BF65">
        <v>1</v>
      </c>
      <c r="BG65" s="3">
        <v>0</v>
      </c>
      <c r="BH65" s="32">
        <v>2</v>
      </c>
      <c r="BI65" s="32">
        <v>2</v>
      </c>
      <c r="BJ65" s="32">
        <v>3</v>
      </c>
      <c r="BK65" s="32">
        <v>2</v>
      </c>
      <c r="BL65" s="85">
        <v>6</v>
      </c>
      <c r="BM65">
        <v>63</v>
      </c>
      <c r="BN65" s="3">
        <v>84</v>
      </c>
      <c r="BR65" s="11">
        <f t="shared" si="69"/>
        <v>1</v>
      </c>
      <c r="BS65" s="12">
        <f t="shared" si="69"/>
        <v>0</v>
      </c>
      <c r="BT65" s="11">
        <f t="shared" si="70"/>
        <v>0.66666666666666663</v>
      </c>
      <c r="BU65" s="12">
        <f t="shared" si="70"/>
        <v>0</v>
      </c>
      <c r="BV65" s="11">
        <f t="shared" si="71"/>
        <v>1</v>
      </c>
      <c r="BW65" s="12">
        <f t="shared" si="71"/>
        <v>0.5</v>
      </c>
      <c r="BX65" s="11">
        <f t="shared" si="72"/>
        <v>0.88888888888888884</v>
      </c>
      <c r="BY65" s="39">
        <f t="shared" si="72"/>
        <v>0.33333333333333331</v>
      </c>
      <c r="BZ65" s="11">
        <f t="shared" si="73"/>
        <v>0.5</v>
      </c>
      <c r="CA65" s="12">
        <f t="shared" si="73"/>
        <v>0</v>
      </c>
      <c r="CB65" s="11">
        <f t="shared" si="74"/>
        <v>1</v>
      </c>
      <c r="CC65" s="12">
        <f t="shared" si="74"/>
        <v>0</v>
      </c>
      <c r="CD65" s="11">
        <f t="shared" si="75"/>
        <v>1</v>
      </c>
      <c r="CE65" s="12">
        <f t="shared" si="75"/>
        <v>0</v>
      </c>
      <c r="CF65" s="11">
        <f t="shared" si="76"/>
        <v>1</v>
      </c>
      <c r="CG65" s="39">
        <f t="shared" si="76"/>
        <v>0</v>
      </c>
      <c r="CJ65" s="11">
        <f t="shared" si="77"/>
        <v>4</v>
      </c>
      <c r="CK65" s="11">
        <f t="shared" si="77"/>
        <v>0</v>
      </c>
      <c r="CL65" s="11">
        <f t="shared" si="78"/>
        <v>2</v>
      </c>
      <c r="CM65" s="11">
        <f t="shared" si="78"/>
        <v>0</v>
      </c>
      <c r="CN65" s="11">
        <f t="shared" si="79"/>
        <v>6</v>
      </c>
      <c r="CO65" s="11">
        <f t="shared" si="79"/>
        <v>3</v>
      </c>
      <c r="CP65" s="11">
        <f t="shared" si="80"/>
        <v>8</v>
      </c>
      <c r="CQ65" s="39">
        <f t="shared" si="80"/>
        <v>3</v>
      </c>
      <c r="CR65" s="11">
        <f t="shared" si="81"/>
        <v>2</v>
      </c>
      <c r="CS65" s="12">
        <f t="shared" si="81"/>
        <v>0</v>
      </c>
      <c r="CT65" s="11">
        <f t="shared" si="82"/>
        <v>3</v>
      </c>
      <c r="CU65" s="12">
        <f t="shared" si="82"/>
        <v>0</v>
      </c>
      <c r="CV65" s="11">
        <f t="shared" si="83"/>
        <v>6</v>
      </c>
      <c r="CW65" s="12">
        <f t="shared" si="83"/>
        <v>0</v>
      </c>
      <c r="CX65" s="11">
        <f t="shared" si="84"/>
        <v>9</v>
      </c>
      <c r="CY65" s="39">
        <f t="shared" si="84"/>
        <v>0</v>
      </c>
      <c r="CZ65" s="11"/>
    </row>
    <row r="66" spans="1:128" s="13" customFormat="1" ht="18.75" x14ac:dyDescent="0.3">
      <c r="A66" s="13" t="s">
        <v>367</v>
      </c>
      <c r="C66" s="30"/>
      <c r="D66" s="18">
        <f t="shared" ref="D66:BN66" si="85">AVERAGE(D39:D65)</f>
        <v>0.88888888888888884</v>
      </c>
      <c r="E66" s="19">
        <f t="shared" si="85"/>
        <v>0.1111111111111111</v>
      </c>
      <c r="F66" s="18">
        <f t="shared" si="85"/>
        <v>0.40740740740740738</v>
      </c>
      <c r="G66" s="19">
        <f t="shared" si="85"/>
        <v>3.7037037037037035E-2</v>
      </c>
      <c r="H66" s="18">
        <f t="shared" si="85"/>
        <v>0.29629629629629628</v>
      </c>
      <c r="I66" s="19">
        <f t="shared" si="85"/>
        <v>3.7037037037037035E-2</v>
      </c>
      <c r="J66" s="18">
        <f t="shared" si="85"/>
        <v>0.44444444444444442</v>
      </c>
      <c r="K66" s="38">
        <f t="shared" si="85"/>
        <v>3.7037037037037035E-2</v>
      </c>
      <c r="L66" s="18">
        <f t="shared" si="85"/>
        <v>0.70370370370370372</v>
      </c>
      <c r="M66" s="19">
        <f t="shared" si="85"/>
        <v>0</v>
      </c>
      <c r="N66" s="18">
        <f t="shared" si="85"/>
        <v>0.44444444444444442</v>
      </c>
      <c r="O66" s="19">
        <f t="shared" si="85"/>
        <v>3.7037037037037035E-2</v>
      </c>
      <c r="P66" s="18">
        <f t="shared" si="85"/>
        <v>0.55555555555555558</v>
      </c>
      <c r="Q66" s="38">
        <f t="shared" si="85"/>
        <v>3.7037037037037035E-2</v>
      </c>
      <c r="R66" s="18">
        <f t="shared" si="85"/>
        <v>0.70370370370370372</v>
      </c>
      <c r="S66" s="19">
        <f t="shared" si="85"/>
        <v>3.7037037037037035E-2</v>
      </c>
      <c r="T66" s="18">
        <f t="shared" si="85"/>
        <v>0.96296296296296291</v>
      </c>
      <c r="U66" s="19">
        <f t="shared" si="85"/>
        <v>0.40740740740740738</v>
      </c>
      <c r="V66" s="18">
        <f t="shared" si="85"/>
        <v>0.55555555555555558</v>
      </c>
      <c r="W66" s="19">
        <f t="shared" si="85"/>
        <v>3.7037037037037035E-2</v>
      </c>
      <c r="X66" s="18">
        <f t="shared" si="85"/>
        <v>0.70370370370370372</v>
      </c>
      <c r="Y66" s="19">
        <f t="shared" si="85"/>
        <v>0.14814814814814814</v>
      </c>
      <c r="Z66" s="18">
        <f t="shared" si="85"/>
        <v>0.55555555555555558</v>
      </c>
      <c r="AA66" s="19">
        <f t="shared" si="85"/>
        <v>0</v>
      </c>
      <c r="AB66" s="18">
        <f t="shared" si="85"/>
        <v>0.81481481481481477</v>
      </c>
      <c r="AC66" s="38">
        <f t="shared" si="85"/>
        <v>0.22222222222222221</v>
      </c>
      <c r="AD66" s="18">
        <f t="shared" si="85"/>
        <v>0.59259259259259256</v>
      </c>
      <c r="AE66" s="19">
        <f t="shared" si="85"/>
        <v>0.81481481481481477</v>
      </c>
      <c r="AF66" s="18">
        <f t="shared" si="85"/>
        <v>0.92592592592592593</v>
      </c>
      <c r="AG66" s="38">
        <f t="shared" si="85"/>
        <v>0.88888888888888884</v>
      </c>
      <c r="AH66" s="18">
        <f t="shared" si="85"/>
        <v>0.55555555555555558</v>
      </c>
      <c r="AI66" s="19">
        <f t="shared" si="85"/>
        <v>3.7037037037037035E-2</v>
      </c>
      <c r="AJ66" s="18">
        <f t="shared" si="85"/>
        <v>0.55555555555555558</v>
      </c>
      <c r="AK66" s="19">
        <f t="shared" si="85"/>
        <v>3.7037037037037035E-2</v>
      </c>
      <c r="AL66" s="18">
        <f t="shared" si="85"/>
        <v>0.1111111111111111</v>
      </c>
      <c r="AM66" s="19">
        <f t="shared" si="85"/>
        <v>3.7037037037037035E-2</v>
      </c>
      <c r="AN66" s="18">
        <f t="shared" si="85"/>
        <v>0.18518518518518517</v>
      </c>
      <c r="AO66" s="38">
        <f t="shared" si="85"/>
        <v>0</v>
      </c>
      <c r="AP66" s="18">
        <f t="shared" si="85"/>
        <v>0.7407407407407407</v>
      </c>
      <c r="AQ66" s="19">
        <f t="shared" si="85"/>
        <v>3.7037037037037035E-2</v>
      </c>
      <c r="AR66" s="18">
        <f t="shared" si="85"/>
        <v>0.59259259259259256</v>
      </c>
      <c r="AS66" s="19">
        <f t="shared" si="85"/>
        <v>0</v>
      </c>
      <c r="AT66" s="18">
        <f t="shared" si="85"/>
        <v>0.55555555555555558</v>
      </c>
      <c r="AU66" s="38">
        <f t="shared" si="85"/>
        <v>3.7037037037037035E-2</v>
      </c>
      <c r="AV66" s="18">
        <f t="shared" si="85"/>
        <v>0.59259259259259256</v>
      </c>
      <c r="AW66" s="19">
        <f t="shared" si="85"/>
        <v>3.7037037037037035E-2</v>
      </c>
      <c r="AX66" s="18">
        <f t="shared" si="85"/>
        <v>0.77777777777777779</v>
      </c>
      <c r="AY66" s="19">
        <f t="shared" si="85"/>
        <v>3.7037037037037035E-2</v>
      </c>
      <c r="AZ66" s="18">
        <f t="shared" si="85"/>
        <v>0.7407407407407407</v>
      </c>
      <c r="BA66" s="19">
        <f t="shared" si="85"/>
        <v>3.7037037037037035E-2</v>
      </c>
      <c r="BB66" s="18">
        <f t="shared" si="85"/>
        <v>0.66666666666666663</v>
      </c>
      <c r="BC66" s="19">
        <f t="shared" si="85"/>
        <v>3.7037037037037035E-2</v>
      </c>
      <c r="BD66" s="18">
        <f t="shared" si="85"/>
        <v>0.70370370370370372</v>
      </c>
      <c r="BE66" s="19">
        <f t="shared" si="85"/>
        <v>7.407407407407407E-2</v>
      </c>
      <c r="BF66" s="18">
        <f t="shared" si="85"/>
        <v>0.81481481481481477</v>
      </c>
      <c r="BG66" s="38">
        <f t="shared" si="85"/>
        <v>0.14814814814814814</v>
      </c>
      <c r="BH66" s="104">
        <f t="shared" si="85"/>
        <v>2.6666666666666665</v>
      </c>
      <c r="BI66" s="104">
        <f t="shared" si="85"/>
        <v>2.4814814814814814</v>
      </c>
      <c r="BJ66" s="104">
        <f t="shared" si="85"/>
        <v>1.8518518518518519</v>
      </c>
      <c r="BK66" s="104">
        <f t="shared" si="85"/>
        <v>3.6666666666666665</v>
      </c>
      <c r="BL66" s="105">
        <f t="shared" si="85"/>
        <v>3.1111111111111112</v>
      </c>
      <c r="BM66" s="17">
        <f t="shared" si="85"/>
        <v>87.740740740740748</v>
      </c>
      <c r="BN66" s="40">
        <f t="shared" si="85"/>
        <v>550.03703703703707</v>
      </c>
      <c r="BO66" s="14"/>
      <c r="BP66" s="18"/>
      <c r="BQ66" s="38"/>
      <c r="BR66" s="18">
        <f t="shared" ref="BR66:CG66" si="86">AVERAGE(BR39:BR65)</f>
        <v>0.5092592592592593</v>
      </c>
      <c r="BS66" s="19">
        <f t="shared" si="86"/>
        <v>5.5555555555555552E-2</v>
      </c>
      <c r="BT66" s="18">
        <f t="shared" si="86"/>
        <v>0.5679012345679012</v>
      </c>
      <c r="BU66" s="19">
        <f t="shared" si="86"/>
        <v>2.4691358024691357E-2</v>
      </c>
      <c r="BV66" s="18">
        <f t="shared" si="86"/>
        <v>0.71604938271604945</v>
      </c>
      <c r="BW66" s="19">
        <f t="shared" si="86"/>
        <v>0.1419753086419753</v>
      </c>
      <c r="BX66" s="142">
        <f t="shared" si="86"/>
        <v>0.66666666666666663</v>
      </c>
      <c r="BY66" s="143">
        <f t="shared" si="86"/>
        <v>0.10288065843621401</v>
      </c>
      <c r="BZ66" s="18">
        <f t="shared" si="86"/>
        <v>0.35185185185185186</v>
      </c>
      <c r="CA66" s="19">
        <f t="shared" si="86"/>
        <v>2.7777777777777776E-2</v>
      </c>
      <c r="CB66" s="18">
        <f t="shared" si="86"/>
        <v>0.62962962962962965</v>
      </c>
      <c r="CC66" s="19">
        <f t="shared" si="86"/>
        <v>2.4691358024691357E-2</v>
      </c>
      <c r="CD66" s="18">
        <f t="shared" si="86"/>
        <v>0.71604938271604923</v>
      </c>
      <c r="CE66" s="19">
        <f t="shared" si="86"/>
        <v>6.1728395061728392E-2</v>
      </c>
      <c r="CF66" s="132">
        <f t="shared" si="86"/>
        <v>0.68724279835390967</v>
      </c>
      <c r="CG66" s="138">
        <f t="shared" si="86"/>
        <v>4.938271604938272E-2</v>
      </c>
      <c r="CI66" s="106" t="s">
        <v>148</v>
      </c>
      <c r="CJ66" s="18">
        <f t="shared" ref="CJ66:CY66" si="87">VARP(CJ39:CJ65)</f>
        <v>1.3689986282578874</v>
      </c>
      <c r="CK66" s="18">
        <f t="shared" si="87"/>
        <v>0.46913580246913578</v>
      </c>
      <c r="CL66" s="18">
        <f t="shared" si="87"/>
        <v>1.3196159122085047</v>
      </c>
      <c r="CM66" s="18">
        <f t="shared" si="87"/>
        <v>0.14266117969821673</v>
      </c>
      <c r="CN66" s="18">
        <f t="shared" si="87"/>
        <v>2.8751714677640603</v>
      </c>
      <c r="CO66" s="18">
        <f t="shared" si="87"/>
        <v>1.3854595336076818</v>
      </c>
      <c r="CP66" s="18">
        <f t="shared" si="87"/>
        <v>6.5925925925925926</v>
      </c>
      <c r="CQ66" s="38">
        <f t="shared" si="87"/>
        <v>1.8463648834019204</v>
      </c>
      <c r="CR66" s="18">
        <f t="shared" si="87"/>
        <v>1.1303155006858712</v>
      </c>
      <c r="CS66" s="19">
        <f t="shared" si="87"/>
        <v>0.1728395061728395</v>
      </c>
      <c r="CT66" s="18">
        <f t="shared" si="87"/>
        <v>1.2839506172839505</v>
      </c>
      <c r="CU66" s="19">
        <f t="shared" si="87"/>
        <v>6.8587105624142664E-2</v>
      </c>
      <c r="CV66" s="18">
        <f t="shared" si="87"/>
        <v>3.6899862825788752</v>
      </c>
      <c r="CW66" s="19">
        <f t="shared" si="87"/>
        <v>0.75171467764060351</v>
      </c>
      <c r="CX66" s="18">
        <f t="shared" si="87"/>
        <v>8.0027434842249665</v>
      </c>
      <c r="CY66" s="38">
        <f t="shared" si="87"/>
        <v>1.2098765432098766</v>
      </c>
      <c r="CZ66" s="18"/>
    </row>
    <row r="67" spans="1:128" s="1" customFormat="1" ht="15.75" customHeight="1" x14ac:dyDescent="0.25">
      <c r="A67" t="s">
        <v>146</v>
      </c>
      <c r="B67"/>
      <c r="C67" s="67"/>
      <c r="D67" s="43">
        <f t="shared" ref="D67:BG67" si="88">VARP(D39:D65)</f>
        <v>9.8765432098765427E-2</v>
      </c>
      <c r="E67" s="44">
        <f t="shared" si="88"/>
        <v>9.8765432098765427E-2</v>
      </c>
      <c r="F67" s="43">
        <f t="shared" si="88"/>
        <v>0.24142661179698216</v>
      </c>
      <c r="G67" s="44">
        <f t="shared" si="88"/>
        <v>3.5665294924554183E-2</v>
      </c>
      <c r="H67" s="43">
        <f t="shared" si="88"/>
        <v>0.20850480109739369</v>
      </c>
      <c r="I67" s="44">
        <f t="shared" si="88"/>
        <v>3.5665294924554183E-2</v>
      </c>
      <c r="J67" s="43">
        <f t="shared" si="88"/>
        <v>0.24691358024691357</v>
      </c>
      <c r="K67" s="45">
        <f t="shared" si="88"/>
        <v>3.5665294924554183E-2</v>
      </c>
      <c r="L67" s="43">
        <f t="shared" si="88"/>
        <v>0.20850480109739369</v>
      </c>
      <c r="M67" s="44">
        <f t="shared" si="88"/>
        <v>0</v>
      </c>
      <c r="N67" s="43">
        <f t="shared" si="88"/>
        <v>0.24691358024691357</v>
      </c>
      <c r="O67" s="44">
        <f t="shared" si="88"/>
        <v>3.5665294924554183E-2</v>
      </c>
      <c r="P67" s="43">
        <f t="shared" si="88"/>
        <v>0.24691358024691357</v>
      </c>
      <c r="Q67" s="45">
        <f t="shared" si="88"/>
        <v>3.5665294924554183E-2</v>
      </c>
      <c r="R67" s="43">
        <f t="shared" si="88"/>
        <v>0.20850480109739369</v>
      </c>
      <c r="S67" s="44">
        <f t="shared" si="88"/>
        <v>3.5665294924554183E-2</v>
      </c>
      <c r="T67" s="43">
        <f t="shared" si="88"/>
        <v>3.5665294924554183E-2</v>
      </c>
      <c r="U67" s="44">
        <f t="shared" si="88"/>
        <v>0.24142661179698216</v>
      </c>
      <c r="V67" s="43">
        <f t="shared" si="88"/>
        <v>0.24691358024691357</v>
      </c>
      <c r="W67" s="44">
        <f t="shared" si="88"/>
        <v>3.5665294924554183E-2</v>
      </c>
      <c r="X67" s="43">
        <f t="shared" si="88"/>
        <v>0.20850480109739369</v>
      </c>
      <c r="Y67" s="44">
        <f t="shared" si="88"/>
        <v>0.12620027434842249</v>
      </c>
      <c r="Z67" s="43">
        <f t="shared" si="88"/>
        <v>0.24691358024691357</v>
      </c>
      <c r="AA67" s="44">
        <f t="shared" si="88"/>
        <v>0</v>
      </c>
      <c r="AB67" s="43">
        <f t="shared" si="88"/>
        <v>0.15089163237311384</v>
      </c>
      <c r="AC67" s="45">
        <f t="shared" si="88"/>
        <v>0.1728395061728395</v>
      </c>
      <c r="AD67" s="43">
        <f t="shared" si="88"/>
        <v>0.24142661179698216</v>
      </c>
      <c r="AE67" s="44">
        <f t="shared" si="88"/>
        <v>0.15089163237311384</v>
      </c>
      <c r="AF67" s="43">
        <f t="shared" si="88"/>
        <v>6.8587105624142664E-2</v>
      </c>
      <c r="AG67" s="45">
        <f t="shared" si="88"/>
        <v>9.8765432098765427E-2</v>
      </c>
      <c r="AH67" s="43">
        <f t="shared" si="88"/>
        <v>0.24691358024691357</v>
      </c>
      <c r="AI67" s="44">
        <f t="shared" si="88"/>
        <v>3.5665294924554183E-2</v>
      </c>
      <c r="AJ67" s="43">
        <f t="shared" si="88"/>
        <v>0.24691358024691357</v>
      </c>
      <c r="AK67" s="44">
        <f t="shared" si="88"/>
        <v>3.5665294924554183E-2</v>
      </c>
      <c r="AL67" s="43">
        <f t="shared" si="88"/>
        <v>9.8765432098765427E-2</v>
      </c>
      <c r="AM67" s="44">
        <f t="shared" si="88"/>
        <v>3.5665294924554183E-2</v>
      </c>
      <c r="AN67" s="43">
        <f t="shared" si="88"/>
        <v>0.15089163237311384</v>
      </c>
      <c r="AO67" s="45">
        <f t="shared" si="88"/>
        <v>0</v>
      </c>
      <c r="AP67" s="43">
        <f t="shared" si="88"/>
        <v>0.19204389574759945</v>
      </c>
      <c r="AQ67" s="44">
        <f t="shared" si="88"/>
        <v>3.5665294924554183E-2</v>
      </c>
      <c r="AR67" s="43">
        <f t="shared" si="88"/>
        <v>0.24142661179698216</v>
      </c>
      <c r="AS67" s="44">
        <f t="shared" si="88"/>
        <v>0</v>
      </c>
      <c r="AT67" s="43">
        <f t="shared" si="88"/>
        <v>0.24691358024691357</v>
      </c>
      <c r="AU67" s="45">
        <f t="shared" si="88"/>
        <v>3.5665294924554183E-2</v>
      </c>
      <c r="AV67" s="43">
        <f t="shared" si="88"/>
        <v>0.24142661179698216</v>
      </c>
      <c r="AW67" s="44">
        <f t="shared" si="88"/>
        <v>3.5665294924554183E-2</v>
      </c>
      <c r="AX67" s="43">
        <f t="shared" si="88"/>
        <v>0.1728395061728395</v>
      </c>
      <c r="AY67" s="44">
        <f t="shared" si="88"/>
        <v>3.5665294924554183E-2</v>
      </c>
      <c r="AZ67" s="43">
        <f t="shared" si="88"/>
        <v>0.19204389574759945</v>
      </c>
      <c r="BA67" s="44">
        <f t="shared" si="88"/>
        <v>3.5665294924554183E-2</v>
      </c>
      <c r="BB67" s="43">
        <f t="shared" si="88"/>
        <v>0.22222222222222221</v>
      </c>
      <c r="BC67" s="44">
        <f t="shared" si="88"/>
        <v>3.5665294924554183E-2</v>
      </c>
      <c r="BD67" s="43">
        <f t="shared" si="88"/>
        <v>0.20850480109739369</v>
      </c>
      <c r="BE67" s="44">
        <f t="shared" si="88"/>
        <v>6.8587105624142664E-2</v>
      </c>
      <c r="BF67" s="43">
        <f t="shared" si="88"/>
        <v>0.15089163237311384</v>
      </c>
      <c r="BG67" s="45">
        <f t="shared" si="88"/>
        <v>0.12620027434842249</v>
      </c>
      <c r="BH67" s="81"/>
      <c r="BI67" s="81"/>
      <c r="BJ67" s="81"/>
      <c r="BK67" s="81"/>
      <c r="BL67" s="86"/>
      <c r="BN67" s="22"/>
      <c r="BO67" s="23"/>
      <c r="BP67" s="157" t="s">
        <v>164</v>
      </c>
      <c r="BQ67" s="227"/>
      <c r="BR67" s="43">
        <f t="shared" ref="BR67:CG67" si="89">STDEV(BR39:BR65)</f>
        <v>0.29808266697893782</v>
      </c>
      <c r="BS67" s="44">
        <f t="shared" si="89"/>
        <v>0.17449561011302819</v>
      </c>
      <c r="BT67" s="43">
        <f t="shared" si="89"/>
        <v>0.39020939825380507</v>
      </c>
      <c r="BU67" s="44">
        <f t="shared" si="89"/>
        <v>0.12830005981991685</v>
      </c>
      <c r="BV67" s="43">
        <f t="shared" si="89"/>
        <v>0.28798895550557818</v>
      </c>
      <c r="BW67" s="44">
        <f t="shared" si="89"/>
        <v>0.19991292818141537</v>
      </c>
      <c r="BX67" s="134">
        <f t="shared" si="89"/>
        <v>0.29072395472982826</v>
      </c>
      <c r="BY67" s="139">
        <f t="shared" si="89"/>
        <v>0.15385494681354572</v>
      </c>
      <c r="BZ67" s="43">
        <f t="shared" si="89"/>
        <v>0.2708538782477064</v>
      </c>
      <c r="CA67" s="44">
        <f t="shared" si="89"/>
        <v>0.10591481821704042</v>
      </c>
      <c r="CB67" s="43">
        <f t="shared" si="89"/>
        <v>0.38490017945975058</v>
      </c>
      <c r="CC67" s="44">
        <f t="shared" si="89"/>
        <v>8.8960085447270618E-2</v>
      </c>
      <c r="CD67" s="43">
        <f t="shared" si="89"/>
        <v>0.32625436701670052</v>
      </c>
      <c r="CE67" s="44">
        <f t="shared" si="89"/>
        <v>0.14725514333846815</v>
      </c>
      <c r="CF67" s="134">
        <f t="shared" si="89"/>
        <v>0.32031121653601424</v>
      </c>
      <c r="CG67" s="139">
        <f t="shared" si="89"/>
        <v>0.12454411962617887</v>
      </c>
      <c r="CI67" s="3" t="s">
        <v>149</v>
      </c>
      <c r="CJ67" s="11">
        <f>SUM(D67, F67, H67, J67)</f>
        <v>0.79561042524005487</v>
      </c>
      <c r="CK67" s="11">
        <f>SUM(E67, G67, I67, K67)</f>
        <v>0.20576131687242794</v>
      </c>
      <c r="CL67" s="11">
        <f>SUM(L67, N67, P67)</f>
        <v>0.7023319615912208</v>
      </c>
      <c r="CM67" s="11">
        <f>SUM(M67, O67, Q67)</f>
        <v>7.1330589849108367E-2</v>
      </c>
      <c r="CN67" s="11">
        <f>SUM(R67, T67, V67, X67, Z67, AB67)</f>
        <v>1.0973936899862826</v>
      </c>
      <c r="CO67" s="11">
        <f>SUM(S67, U67, W67, Y67, AA67, AC67)</f>
        <v>0.61179698216735245</v>
      </c>
      <c r="CP67" s="11">
        <f>SUM(L67, N67, P67, R67, T67, V67, X67, Z67, AB67)</f>
        <v>1.7997256515775033</v>
      </c>
      <c r="CQ67" s="39">
        <f>SUM(M67, O67, Q67, S67, U67, W67, Y67, AA67, AC67)</f>
        <v>0.6831275720164609</v>
      </c>
      <c r="CR67" s="11">
        <f>SUM(AH67, AJ67, AL67, AN67)</f>
        <v>0.74348422496570643</v>
      </c>
      <c r="CS67" s="12">
        <f>SUM(AI67, AK67, AM67, AO67)</f>
        <v>0.10699588477366255</v>
      </c>
      <c r="CT67" s="11">
        <f>SUM(AP67, AR67, AT67)</f>
        <v>0.68038408779149517</v>
      </c>
      <c r="CU67" s="12">
        <f>SUM(AQ67, AS67, AU67)</f>
        <v>7.1330589849108367E-2</v>
      </c>
      <c r="CV67" s="11">
        <f>SUM(AV67, AX67, AZ67, BB67, BD67, BF67)</f>
        <v>1.1879286694101507</v>
      </c>
      <c r="CW67" s="12">
        <f>SUM(AW67, AY67, BA67, BC67, BE67, BG67)</f>
        <v>0.33744855967078191</v>
      </c>
      <c r="CX67" s="11">
        <f>SUM(AP67, AR67, AT67, AV67, AX67, AZ67, BB67, BD67, BF67)</f>
        <v>1.868312757201646</v>
      </c>
      <c r="CY67" s="39">
        <f>SUM(AQ67, AS67, AU67, AW67, AY67, BA67, BC67, BE67, BG67)</f>
        <v>0.40877914951989025</v>
      </c>
      <c r="CZ67" s="43"/>
    </row>
    <row r="68" spans="1:128" ht="18.75" x14ac:dyDescent="0.3">
      <c r="A68" s="36"/>
      <c r="BH68" s="32"/>
      <c r="BI68" s="32"/>
      <c r="BJ68" s="32"/>
      <c r="BK68" s="32"/>
      <c r="BL68" s="85"/>
      <c r="BP68" s="160"/>
      <c r="BQ68" s="226"/>
      <c r="BR68" s="11"/>
      <c r="BS68" s="12"/>
      <c r="BT68" s="11"/>
      <c r="BU68" s="12"/>
      <c r="BV68" s="11"/>
      <c r="BW68" s="12"/>
      <c r="BX68" s="135"/>
      <c r="BY68" s="140"/>
      <c r="BZ68" s="11"/>
      <c r="CA68" s="12"/>
      <c r="CB68" s="11"/>
      <c r="CC68" s="12"/>
      <c r="CD68" s="11"/>
      <c r="CE68" s="12"/>
      <c r="CF68" s="135"/>
      <c r="CG68" s="140"/>
      <c r="CI68" s="109" t="s">
        <v>156</v>
      </c>
      <c r="CJ68" s="26">
        <f>(4/(4 - 1)) * ( 1 - CJ67/CJ66)</f>
        <v>0.55845023380093517</v>
      </c>
      <c r="CK68" s="27">
        <f>(4/(4 - 1)) * ( 1 - CK67/CK66)</f>
        <v>0.7485380116959065</v>
      </c>
      <c r="CL68" s="26">
        <f>(3/(3 - 1)) * ( 1 - CL67/CL66)</f>
        <v>0.70166320166320162</v>
      </c>
      <c r="CM68" s="27">
        <f>(3/(3 - 1)) * ( 1 - CM67/CM66)</f>
        <v>0.75</v>
      </c>
      <c r="CN68" s="26">
        <f>(6/(6 - 1)) * ( 1 - CN67/CN66)</f>
        <v>0.74198473282442745</v>
      </c>
      <c r="CO68" s="27">
        <f>(6/(6 - 1)) * ( 1 - CO67/CO66)</f>
        <v>0.67009900990099014</v>
      </c>
      <c r="CP68" s="110">
        <f>(9/(9 - 1)) * ( 1 - CP67/CP66)</f>
        <v>0.81788389513108617</v>
      </c>
      <c r="CQ68" s="111">
        <f>(13/(13 - 1)) * ( 1 - CQ67/CQ66)</f>
        <v>0.68251609707776117</v>
      </c>
      <c r="CR68" s="26">
        <f>(4/(4 - 1)) * ( 1 - CR67/CR66)</f>
        <v>0.45631067961165056</v>
      </c>
      <c r="CS68" s="27">
        <f>(4/(4 - 1)) * ( 1 - CS67/CS66)</f>
        <v>0.50793650793650791</v>
      </c>
      <c r="CT68" s="26">
        <f>(3/(3 - 1)) * ( 1 - CT67/CT66)</f>
        <v>0.70512820512820507</v>
      </c>
      <c r="CU68" s="27">
        <f>(3/(3 - 1)) * ( 1 - CU67/CU66)</f>
        <v>-6.0000000000000053E-2</v>
      </c>
      <c r="CV68" s="26">
        <f>(6/(6 - 1)) * ( 1 - CV67/CV66)</f>
        <v>0.81368029739776948</v>
      </c>
      <c r="CW68" s="27">
        <f>(6/(6 - 1)) * ( 1 - CW67/CW66)</f>
        <v>0.66131386861313857</v>
      </c>
      <c r="CX68" s="79">
        <f>(9/(9 - 1)) * ( 1 - CX67/CX66)</f>
        <v>0.86235858758998984</v>
      </c>
      <c r="CY68" s="112">
        <f>(13/(13 - 1)) * ( 1 - CY67/CY66)</f>
        <v>0.71730914588057437</v>
      </c>
      <c r="CZ68" s="26"/>
    </row>
    <row r="69" spans="1:128" ht="18.75" x14ac:dyDescent="0.3">
      <c r="A69" t="s">
        <v>388</v>
      </c>
      <c r="BH69" s="32"/>
      <c r="BI69" s="32"/>
      <c r="BJ69" s="32"/>
      <c r="BK69" s="32"/>
      <c r="BL69" s="85"/>
      <c r="BP69" s="127"/>
      <c r="BQ69" s="117"/>
      <c r="BR69" s="11"/>
      <c r="BS69" s="12"/>
      <c r="BT69" s="11"/>
      <c r="BU69" s="12"/>
      <c r="BV69" s="11"/>
      <c r="BW69" s="12"/>
      <c r="BX69" s="144">
        <v>0.76954699999999998</v>
      </c>
      <c r="BY69" s="145">
        <v>0.16460900000000001</v>
      </c>
      <c r="BZ69" s="11"/>
      <c r="CA69" s="12"/>
      <c r="CB69" s="11"/>
      <c r="CC69" s="12"/>
      <c r="CD69" s="11"/>
      <c r="CE69" s="12"/>
      <c r="CF69" s="136">
        <v>0.80246899999999999</v>
      </c>
      <c r="CG69" s="141">
        <v>9.8765000000000006E-2</v>
      </c>
      <c r="CI69" s="146"/>
      <c r="CJ69" s="26"/>
      <c r="CK69" s="26"/>
      <c r="CL69" s="26"/>
      <c r="CM69" s="26"/>
      <c r="CN69" s="26"/>
      <c r="CO69" s="26"/>
      <c r="CP69" s="26"/>
      <c r="CQ69" s="122"/>
      <c r="CR69" s="26"/>
      <c r="CS69" s="27"/>
      <c r="CT69" s="26"/>
      <c r="CU69" s="27"/>
      <c r="CV69" s="26"/>
      <c r="CW69" s="27"/>
      <c r="CX69" s="26"/>
      <c r="CY69" s="122"/>
      <c r="CZ69" s="26"/>
    </row>
    <row r="70" spans="1:128" ht="18.75" x14ac:dyDescent="0.3">
      <c r="A70" t="s">
        <v>387</v>
      </c>
      <c r="BH70" s="32"/>
      <c r="BI70" s="32"/>
      <c r="BJ70" s="32"/>
      <c r="BK70" s="32"/>
      <c r="BL70" s="85"/>
      <c r="BP70" s="127"/>
      <c r="BQ70" s="117"/>
      <c r="BR70" s="11"/>
      <c r="BS70" s="12"/>
      <c r="BT70" s="11"/>
      <c r="BU70" s="12"/>
      <c r="BV70" s="11"/>
      <c r="BW70" s="12"/>
      <c r="BX70" s="144">
        <v>0.55555600000000005</v>
      </c>
      <c r="BY70" s="145">
        <v>4.9383000000000003E-2</v>
      </c>
      <c r="BZ70" s="11"/>
      <c r="CA70" s="12"/>
      <c r="CB70" s="11"/>
      <c r="CC70" s="12"/>
      <c r="CD70" s="11"/>
      <c r="CE70" s="12"/>
      <c r="CF70" s="136">
        <v>0.56790099999999999</v>
      </c>
      <c r="CG70" s="141">
        <v>8.2299999999999995E-3</v>
      </c>
      <c r="CI70" s="146"/>
      <c r="CJ70" s="26"/>
      <c r="CK70" s="26"/>
      <c r="CL70" s="26"/>
      <c r="CM70" s="26"/>
      <c r="CN70" s="26"/>
      <c r="CO70" s="26"/>
      <c r="CP70" s="26"/>
      <c r="CQ70" s="122"/>
      <c r="CR70" s="26"/>
      <c r="CS70" s="27"/>
      <c r="CT70" s="26"/>
      <c r="CU70" s="27"/>
      <c r="CV70" s="26"/>
      <c r="CW70" s="27"/>
      <c r="CX70" s="26"/>
      <c r="CY70" s="122"/>
      <c r="CZ70" s="26"/>
    </row>
    <row r="71" spans="1:128" x14ac:dyDescent="0.25">
      <c r="BH71" s="32"/>
      <c r="BI71" s="32"/>
      <c r="BJ71" s="32"/>
      <c r="BK71" s="32"/>
      <c r="BL71" s="85"/>
      <c r="BP71" s="160"/>
      <c r="BQ71" s="226"/>
      <c r="BR71" s="11"/>
      <c r="BS71" s="12"/>
      <c r="BT71" s="11"/>
      <c r="BU71" s="12"/>
      <c r="BV71" s="11"/>
      <c r="BW71" s="12"/>
      <c r="BX71" s="11"/>
      <c r="BY71" s="39"/>
      <c r="BZ71" s="11"/>
      <c r="CA71" s="12"/>
      <c r="CB71" s="11"/>
      <c r="CC71" s="12"/>
      <c r="CD71" s="11"/>
      <c r="CE71" s="12"/>
      <c r="CF71" s="11"/>
      <c r="CG71" s="39"/>
      <c r="CJ71" s="11"/>
      <c r="CK71" s="11"/>
      <c r="CL71" s="11"/>
      <c r="CM71" s="11"/>
      <c r="CN71" s="11"/>
      <c r="CO71" s="11"/>
    </row>
    <row r="72" spans="1:128" s="33" customFormat="1" ht="18.75" x14ac:dyDescent="0.3">
      <c r="A72" s="49" t="s">
        <v>163</v>
      </c>
      <c r="C72" s="66"/>
      <c r="E72" s="34"/>
      <c r="G72" s="34"/>
      <c r="I72" s="34"/>
      <c r="K72" s="35"/>
      <c r="M72" s="34"/>
      <c r="O72" s="34"/>
      <c r="Q72" s="35"/>
      <c r="S72" s="34"/>
      <c r="U72" s="34"/>
      <c r="W72" s="34"/>
      <c r="Y72" s="34"/>
      <c r="AA72" s="34"/>
      <c r="AC72" s="35"/>
      <c r="AE72" s="34"/>
      <c r="AG72" s="35"/>
      <c r="AI72" s="34"/>
      <c r="AK72" s="34"/>
      <c r="AM72" s="34"/>
      <c r="AO72" s="35"/>
      <c r="AQ72" s="34"/>
      <c r="AU72" s="35"/>
      <c r="AW72" s="34"/>
      <c r="AY72" s="34"/>
      <c r="BA72" s="34"/>
      <c r="BC72" s="34"/>
      <c r="BE72" s="34"/>
      <c r="BG72" s="35"/>
      <c r="BH72" s="113"/>
      <c r="BI72" s="113"/>
      <c r="BJ72" s="113"/>
      <c r="BK72" s="113"/>
      <c r="BL72" s="84"/>
      <c r="BN72" s="35"/>
      <c r="BO72" s="34"/>
      <c r="BQ72" s="35"/>
      <c r="BR72" s="114"/>
      <c r="BS72" s="115"/>
      <c r="BT72" s="114"/>
      <c r="BU72" s="115"/>
      <c r="BV72" s="114"/>
      <c r="BW72" s="115"/>
      <c r="BY72" s="35"/>
      <c r="CA72" s="34"/>
      <c r="CC72" s="34"/>
      <c r="CE72" s="34"/>
      <c r="CG72" s="35"/>
      <c r="CI72" s="35"/>
      <c r="CJ72" s="114"/>
      <c r="CK72" s="114"/>
      <c r="CL72" s="114"/>
      <c r="CM72" s="114"/>
      <c r="CN72" s="114"/>
      <c r="CO72" s="114"/>
      <c r="CQ72" s="35"/>
      <c r="CS72" s="34"/>
      <c r="CU72" s="34"/>
      <c r="CW72" s="34"/>
      <c r="CY72" s="35"/>
    </row>
    <row r="73" spans="1:128" s="1" customFormat="1" ht="15" customHeight="1" x14ac:dyDescent="0.25">
      <c r="A73" s="37" t="s">
        <v>208</v>
      </c>
      <c r="B73" t="s">
        <v>56</v>
      </c>
      <c r="C73" s="67">
        <v>3</v>
      </c>
      <c r="D73" s="1">
        <v>1</v>
      </c>
      <c r="E73" s="23">
        <v>0</v>
      </c>
      <c r="F73" s="1">
        <v>0</v>
      </c>
      <c r="G73" s="23">
        <v>0</v>
      </c>
      <c r="H73" s="1">
        <v>1</v>
      </c>
      <c r="I73" s="23">
        <v>0</v>
      </c>
      <c r="J73" s="1">
        <v>0</v>
      </c>
      <c r="K73" s="22">
        <v>0</v>
      </c>
      <c r="L73" s="1">
        <v>0</v>
      </c>
      <c r="M73" s="23">
        <v>0</v>
      </c>
      <c r="N73" s="1">
        <v>0</v>
      </c>
      <c r="O73" s="23">
        <v>0</v>
      </c>
      <c r="P73" s="1">
        <v>0</v>
      </c>
      <c r="Q73" s="22">
        <v>0</v>
      </c>
      <c r="R73" s="1">
        <v>0</v>
      </c>
      <c r="S73" s="23">
        <v>0</v>
      </c>
      <c r="T73" s="116">
        <v>1</v>
      </c>
      <c r="U73" s="23">
        <v>0</v>
      </c>
      <c r="V73" s="1">
        <v>0</v>
      </c>
      <c r="W73" s="23">
        <v>0</v>
      </c>
      <c r="X73" s="1">
        <v>0</v>
      </c>
      <c r="Y73" s="23">
        <v>0</v>
      </c>
      <c r="Z73" s="1">
        <v>0</v>
      </c>
      <c r="AA73" s="23">
        <v>0</v>
      </c>
      <c r="AB73" s="1">
        <v>0</v>
      </c>
      <c r="AC73" s="22">
        <v>0</v>
      </c>
      <c r="AD73" s="1">
        <v>0</v>
      </c>
      <c r="AE73" s="23">
        <v>1</v>
      </c>
      <c r="AF73" s="1">
        <v>1</v>
      </c>
      <c r="AG73" s="22">
        <v>1</v>
      </c>
      <c r="AH73" s="1">
        <v>0</v>
      </c>
      <c r="AI73" s="23">
        <v>0</v>
      </c>
      <c r="AJ73" s="1">
        <v>0</v>
      </c>
      <c r="AK73" s="23">
        <v>0</v>
      </c>
      <c r="AL73" s="116">
        <v>1</v>
      </c>
      <c r="AM73" s="23">
        <v>0</v>
      </c>
      <c r="AN73" s="1">
        <v>0</v>
      </c>
      <c r="AO73" s="22">
        <v>0</v>
      </c>
      <c r="AP73" s="1">
        <v>0</v>
      </c>
      <c r="AQ73" s="23">
        <v>0</v>
      </c>
      <c r="AR73" s="1">
        <v>0</v>
      </c>
      <c r="AS73" s="1">
        <v>0</v>
      </c>
      <c r="AT73" s="1">
        <v>0</v>
      </c>
      <c r="AU73" s="22">
        <v>0</v>
      </c>
      <c r="AV73" s="1">
        <v>0</v>
      </c>
      <c r="AW73" s="23">
        <v>0</v>
      </c>
      <c r="AX73" s="1">
        <v>1</v>
      </c>
      <c r="AY73" s="23">
        <v>0</v>
      </c>
      <c r="AZ73" s="1">
        <v>1</v>
      </c>
      <c r="BA73" s="23">
        <v>0</v>
      </c>
      <c r="BB73" s="1">
        <v>0</v>
      </c>
      <c r="BC73" s="23">
        <v>0</v>
      </c>
      <c r="BD73" s="1">
        <v>0</v>
      </c>
      <c r="BE73" s="23">
        <v>0</v>
      </c>
      <c r="BF73" s="1">
        <v>1</v>
      </c>
      <c r="BG73" s="22">
        <v>0</v>
      </c>
      <c r="BH73" s="81">
        <v>3</v>
      </c>
      <c r="BI73" s="81">
        <v>3</v>
      </c>
      <c r="BJ73" s="81">
        <v>2</v>
      </c>
      <c r="BK73" s="81">
        <v>3</v>
      </c>
      <c r="BL73" s="86">
        <v>1</v>
      </c>
      <c r="BM73" s="1">
        <v>54</v>
      </c>
      <c r="BN73" s="22">
        <v>514</v>
      </c>
      <c r="BO73" s="23"/>
      <c r="BP73"/>
      <c r="BQ73" s="3"/>
      <c r="BR73" s="11">
        <f t="shared" ref="BR73:BS88" si="90">AVERAGE(D73, F73, H73, J73)</f>
        <v>0.5</v>
      </c>
      <c r="BS73" s="12">
        <f t="shared" si="90"/>
        <v>0</v>
      </c>
      <c r="BT73" s="11">
        <f t="shared" ref="BT73:BU88" si="91">AVERAGE(L73, N73, P73)</f>
        <v>0</v>
      </c>
      <c r="BU73" s="12">
        <f t="shared" si="91"/>
        <v>0</v>
      </c>
      <c r="BV73" s="11">
        <f t="shared" ref="BV73:BW88" si="92">AVERAGE(R73, T73, V73, X73, Z73, AB73)</f>
        <v>0.16666666666666666</v>
      </c>
      <c r="BW73" s="12">
        <f t="shared" si="92"/>
        <v>0</v>
      </c>
      <c r="BX73" s="11">
        <f t="shared" ref="BX73:BY88" si="93">AVERAGE(L73, N73, P73, R73, T73, V73, X73, Z73, AB73)</f>
        <v>0.1111111111111111</v>
      </c>
      <c r="BY73" s="39">
        <f t="shared" si="93"/>
        <v>0</v>
      </c>
      <c r="BZ73" s="11">
        <f t="shared" ref="BZ73:CA88" si="94">AVERAGE(AH73, AJ73, AL73, AN73)</f>
        <v>0.25</v>
      </c>
      <c r="CA73" s="12">
        <f t="shared" si="94"/>
        <v>0</v>
      </c>
      <c r="CB73" s="11">
        <f t="shared" ref="CB73:CC88" si="95">AVERAGE(AP73, AR73, AT73)</f>
        <v>0</v>
      </c>
      <c r="CC73" s="12">
        <f t="shared" si="95"/>
        <v>0</v>
      </c>
      <c r="CD73" s="11">
        <f t="shared" ref="CD73:CE88" si="96">AVERAGE(AV73, AX73, AZ73, BB73, BD73, BF73)</f>
        <v>0.5</v>
      </c>
      <c r="CE73" s="12">
        <f t="shared" si="96"/>
        <v>0</v>
      </c>
      <c r="CF73" s="11">
        <f t="shared" ref="CF73:CG88" si="97">AVERAGE(AP73, AR73, AT73, AV73, AX73, AZ73, BB73, BD73, BF73)</f>
        <v>0.33333333333333331</v>
      </c>
      <c r="CG73" s="39">
        <f t="shared" si="97"/>
        <v>0</v>
      </c>
      <c r="CI73" s="22"/>
      <c r="CJ73" s="11">
        <f t="shared" ref="CJ73:CK88" si="98">SUM(D73, F73, H73, J73)</f>
        <v>2</v>
      </c>
      <c r="CK73" s="11">
        <f t="shared" si="98"/>
        <v>0</v>
      </c>
      <c r="CL73" s="11">
        <f t="shared" ref="CL73:CM88" si="99">SUM(L73, N73, P73)</f>
        <v>0</v>
      </c>
      <c r="CM73" s="11">
        <f t="shared" si="99"/>
        <v>0</v>
      </c>
      <c r="CN73" s="11">
        <f t="shared" ref="CN73:CO88" si="100">SUM(R73, T73, V73, X73, Z73, AB73)</f>
        <v>1</v>
      </c>
      <c r="CO73" s="11">
        <f t="shared" si="100"/>
        <v>0</v>
      </c>
      <c r="CP73" s="11">
        <f t="shared" ref="CP73:CQ88" si="101">SUM(L73, N73, P73, R73, T73, V73, X73, Z73, AB73)</f>
        <v>1</v>
      </c>
      <c r="CQ73" s="39">
        <f t="shared" si="101"/>
        <v>0</v>
      </c>
      <c r="CR73" s="11">
        <f t="shared" ref="CR73:CS88" si="102">SUM(AH73, AJ73, AL73, AN73)</f>
        <v>1</v>
      </c>
      <c r="CS73" s="12">
        <f t="shared" si="102"/>
        <v>0</v>
      </c>
      <c r="CT73" s="11">
        <f t="shared" ref="CT73:CU88" si="103">SUM(AP73, AR73, AT73)</f>
        <v>0</v>
      </c>
      <c r="CU73" s="12">
        <f t="shared" si="103"/>
        <v>0</v>
      </c>
      <c r="CV73" s="11">
        <f t="shared" ref="CV73:CW88" si="104">SUM(AV73, AX73, AZ73, BB73, BD73, BF73)</f>
        <v>3</v>
      </c>
      <c r="CW73" s="12">
        <f t="shared" si="104"/>
        <v>0</v>
      </c>
      <c r="CX73" s="11">
        <f t="shared" ref="CX73:CY88" si="105">SUM(AP73, AR73, AT73, AV73, AX73, AZ73, BB73, BD73, BF73)</f>
        <v>3</v>
      </c>
      <c r="CY73" s="39">
        <f t="shared" si="105"/>
        <v>0</v>
      </c>
      <c r="CZ73" s="43"/>
      <c r="DA73" t="s">
        <v>370</v>
      </c>
      <c r="DB73"/>
      <c r="DC73"/>
      <c r="DD73" t="s">
        <v>413</v>
      </c>
      <c r="DE73"/>
      <c r="DF73"/>
      <c r="DG73" t="s">
        <v>370</v>
      </c>
      <c r="DH73"/>
      <c r="DI73"/>
      <c r="DJ73" t="s">
        <v>415</v>
      </c>
      <c r="DK73"/>
      <c r="DL73"/>
      <c r="DM73" t="s">
        <v>370</v>
      </c>
      <c r="DN73"/>
      <c r="DO73"/>
      <c r="DP73" t="s">
        <v>417</v>
      </c>
      <c r="DQ73"/>
      <c r="DR73"/>
      <c r="DS73" t="s">
        <v>370</v>
      </c>
      <c r="DT73"/>
      <c r="DU73"/>
      <c r="DV73" t="s">
        <v>419</v>
      </c>
      <c r="DW73"/>
      <c r="DX73"/>
    </row>
    <row r="74" spans="1:128" ht="15.75" thickBot="1" x14ac:dyDescent="0.3">
      <c r="A74" t="s">
        <v>226</v>
      </c>
      <c r="B74" t="s">
        <v>56</v>
      </c>
      <c r="C74" s="5">
        <v>3</v>
      </c>
      <c r="D74">
        <v>1</v>
      </c>
      <c r="E74" s="6">
        <v>1</v>
      </c>
      <c r="F74">
        <v>0</v>
      </c>
      <c r="G74" s="6">
        <v>0</v>
      </c>
      <c r="H74">
        <v>0</v>
      </c>
      <c r="I74" s="6">
        <v>0</v>
      </c>
      <c r="J74">
        <v>0</v>
      </c>
      <c r="K74" s="3">
        <v>0</v>
      </c>
      <c r="L74">
        <v>1</v>
      </c>
      <c r="M74" s="6">
        <v>1</v>
      </c>
      <c r="N74">
        <v>1</v>
      </c>
      <c r="O74" s="6">
        <v>1</v>
      </c>
      <c r="P74">
        <v>1</v>
      </c>
      <c r="Q74" s="3">
        <v>1</v>
      </c>
      <c r="R74">
        <v>1</v>
      </c>
      <c r="S74" s="6">
        <v>1</v>
      </c>
      <c r="T74" s="78">
        <v>1</v>
      </c>
      <c r="U74" s="6">
        <v>1</v>
      </c>
      <c r="V74">
        <v>1</v>
      </c>
      <c r="W74" s="6">
        <v>1</v>
      </c>
      <c r="X74">
        <v>1</v>
      </c>
      <c r="Y74" s="6">
        <v>1</v>
      </c>
      <c r="Z74">
        <v>1</v>
      </c>
      <c r="AA74" s="6">
        <v>1</v>
      </c>
      <c r="AB74">
        <v>1</v>
      </c>
      <c r="AC74" s="3">
        <v>1</v>
      </c>
      <c r="AD74">
        <v>1</v>
      </c>
      <c r="AE74" s="6">
        <v>1</v>
      </c>
      <c r="AF74">
        <v>1</v>
      </c>
      <c r="AG74" s="3">
        <v>1</v>
      </c>
      <c r="AH74">
        <v>0</v>
      </c>
      <c r="AI74" s="6">
        <v>0</v>
      </c>
      <c r="AJ74">
        <v>1</v>
      </c>
      <c r="AK74" s="6">
        <v>1</v>
      </c>
      <c r="AL74" s="78">
        <v>1</v>
      </c>
      <c r="AM74" s="6">
        <v>1</v>
      </c>
      <c r="AN74">
        <v>0</v>
      </c>
      <c r="AO74" s="3">
        <v>0</v>
      </c>
      <c r="AP74">
        <v>1</v>
      </c>
      <c r="AQ74" s="6">
        <v>1</v>
      </c>
      <c r="AR74">
        <v>1</v>
      </c>
      <c r="AS74">
        <v>1</v>
      </c>
      <c r="AT74">
        <v>1</v>
      </c>
      <c r="AU74" s="3">
        <v>1</v>
      </c>
      <c r="AV74">
        <v>1</v>
      </c>
      <c r="AW74" s="6">
        <v>1</v>
      </c>
      <c r="AX74">
        <v>1</v>
      </c>
      <c r="AY74" s="6">
        <v>1</v>
      </c>
      <c r="AZ74">
        <v>1</v>
      </c>
      <c r="BA74" s="6">
        <v>1</v>
      </c>
      <c r="BB74">
        <v>0</v>
      </c>
      <c r="BC74" s="6">
        <v>0</v>
      </c>
      <c r="BD74">
        <v>1</v>
      </c>
      <c r="BE74" s="6">
        <v>1</v>
      </c>
      <c r="BF74">
        <v>1</v>
      </c>
      <c r="BG74" s="3">
        <v>1</v>
      </c>
      <c r="BH74" s="32">
        <v>3</v>
      </c>
      <c r="BI74" s="32">
        <v>3</v>
      </c>
      <c r="BJ74" s="32">
        <v>1</v>
      </c>
      <c r="BK74" s="32">
        <v>2</v>
      </c>
      <c r="BL74" s="85">
        <v>2</v>
      </c>
      <c r="BM74">
        <v>74</v>
      </c>
      <c r="BN74" s="3">
        <v>150</v>
      </c>
      <c r="BR74" s="11">
        <f t="shared" si="90"/>
        <v>0.25</v>
      </c>
      <c r="BS74" s="12">
        <f t="shared" si="90"/>
        <v>0.25</v>
      </c>
      <c r="BT74" s="11">
        <f t="shared" si="91"/>
        <v>1</v>
      </c>
      <c r="BU74" s="12">
        <f t="shared" si="91"/>
        <v>1</v>
      </c>
      <c r="BV74" s="11">
        <f t="shared" si="92"/>
        <v>1</v>
      </c>
      <c r="BW74" s="12">
        <f t="shared" si="92"/>
        <v>1</v>
      </c>
      <c r="BX74" s="11">
        <f t="shared" si="93"/>
        <v>1</v>
      </c>
      <c r="BY74" s="39">
        <f t="shared" si="93"/>
        <v>1</v>
      </c>
      <c r="BZ74" s="11">
        <f t="shared" si="94"/>
        <v>0.5</v>
      </c>
      <c r="CA74" s="12">
        <f t="shared" si="94"/>
        <v>0.5</v>
      </c>
      <c r="CB74" s="11">
        <f t="shared" si="95"/>
        <v>1</v>
      </c>
      <c r="CC74" s="12">
        <f t="shared" si="95"/>
        <v>1</v>
      </c>
      <c r="CD74" s="11">
        <f t="shared" si="96"/>
        <v>0.83333333333333337</v>
      </c>
      <c r="CE74" s="12">
        <f t="shared" si="96"/>
        <v>0.83333333333333337</v>
      </c>
      <c r="CF74" s="11">
        <f t="shared" si="97"/>
        <v>0.88888888888888884</v>
      </c>
      <c r="CG74" s="39">
        <f t="shared" si="97"/>
        <v>0.88888888888888884</v>
      </c>
      <c r="CJ74" s="11">
        <f t="shared" si="98"/>
        <v>1</v>
      </c>
      <c r="CK74" s="11">
        <f t="shared" si="98"/>
        <v>1</v>
      </c>
      <c r="CL74" s="11">
        <f t="shared" si="99"/>
        <v>3</v>
      </c>
      <c r="CM74" s="11">
        <f t="shared" si="99"/>
        <v>3</v>
      </c>
      <c r="CN74" s="11">
        <f t="shared" si="100"/>
        <v>6</v>
      </c>
      <c r="CO74" s="11">
        <f t="shared" si="100"/>
        <v>6</v>
      </c>
      <c r="CP74" s="11">
        <f t="shared" si="101"/>
        <v>9</v>
      </c>
      <c r="CQ74" s="39">
        <f t="shared" si="101"/>
        <v>9</v>
      </c>
      <c r="CR74" s="11">
        <f t="shared" si="102"/>
        <v>2</v>
      </c>
      <c r="CS74" s="12">
        <f t="shared" si="102"/>
        <v>2</v>
      </c>
      <c r="CT74" s="11">
        <f t="shared" si="103"/>
        <v>3</v>
      </c>
      <c r="CU74" s="12">
        <f t="shared" si="103"/>
        <v>3</v>
      </c>
      <c r="CV74" s="11">
        <f t="shared" si="104"/>
        <v>5</v>
      </c>
      <c r="CW74" s="12">
        <f t="shared" si="104"/>
        <v>5</v>
      </c>
      <c r="CX74" s="11">
        <f t="shared" si="105"/>
        <v>8</v>
      </c>
      <c r="CY74" s="39">
        <f t="shared" si="105"/>
        <v>8</v>
      </c>
      <c r="CZ74" s="11"/>
    </row>
    <row r="75" spans="1:128" ht="15.75" thickTop="1" x14ac:dyDescent="0.25">
      <c r="A75" t="s">
        <v>230</v>
      </c>
      <c r="B75" t="s">
        <v>56</v>
      </c>
      <c r="C75" s="5">
        <v>3</v>
      </c>
      <c r="D75">
        <v>1</v>
      </c>
      <c r="E75" s="6">
        <v>1</v>
      </c>
      <c r="F75">
        <v>0</v>
      </c>
      <c r="G75" s="6">
        <v>0</v>
      </c>
      <c r="H75">
        <v>0</v>
      </c>
      <c r="I75" s="6">
        <v>0</v>
      </c>
      <c r="J75">
        <v>0</v>
      </c>
      <c r="K75" s="3">
        <v>0</v>
      </c>
      <c r="L75">
        <v>1</v>
      </c>
      <c r="M75" s="6">
        <v>1</v>
      </c>
      <c r="N75">
        <v>1</v>
      </c>
      <c r="O75" s="6">
        <v>1</v>
      </c>
      <c r="P75">
        <v>1</v>
      </c>
      <c r="Q75" s="3">
        <v>1</v>
      </c>
      <c r="R75">
        <v>1</v>
      </c>
      <c r="S75" s="6">
        <v>1</v>
      </c>
      <c r="T75" s="78">
        <v>1</v>
      </c>
      <c r="U75" s="6">
        <v>1</v>
      </c>
      <c r="V75">
        <v>0</v>
      </c>
      <c r="W75" s="6">
        <v>0</v>
      </c>
      <c r="X75">
        <v>1</v>
      </c>
      <c r="Y75" s="6">
        <v>1</v>
      </c>
      <c r="Z75">
        <v>1</v>
      </c>
      <c r="AA75" s="6">
        <v>1</v>
      </c>
      <c r="AB75">
        <v>1</v>
      </c>
      <c r="AC75" s="3">
        <v>1</v>
      </c>
      <c r="AD75">
        <v>0</v>
      </c>
      <c r="AE75" s="6">
        <v>1</v>
      </c>
      <c r="AF75">
        <v>1</v>
      </c>
      <c r="AG75" s="3">
        <v>1</v>
      </c>
      <c r="AH75">
        <v>0</v>
      </c>
      <c r="AI75" s="6">
        <v>0</v>
      </c>
      <c r="AJ75">
        <v>0</v>
      </c>
      <c r="AK75" s="6">
        <v>0</v>
      </c>
      <c r="AL75" s="78">
        <v>0</v>
      </c>
      <c r="AM75" s="6">
        <v>0</v>
      </c>
      <c r="AN75">
        <v>0</v>
      </c>
      <c r="AO75" s="3">
        <v>0</v>
      </c>
      <c r="AP75">
        <v>1</v>
      </c>
      <c r="AQ75" s="6">
        <v>1</v>
      </c>
      <c r="AR75">
        <v>1</v>
      </c>
      <c r="AS75">
        <v>1</v>
      </c>
      <c r="AT75">
        <v>1</v>
      </c>
      <c r="AU75" s="3">
        <v>1</v>
      </c>
      <c r="AV75">
        <v>1</v>
      </c>
      <c r="AW75" s="6">
        <v>1</v>
      </c>
      <c r="AX75">
        <v>1</v>
      </c>
      <c r="AY75" s="6">
        <v>1</v>
      </c>
      <c r="AZ75">
        <v>1</v>
      </c>
      <c r="BA75" s="6">
        <v>1</v>
      </c>
      <c r="BB75">
        <v>1</v>
      </c>
      <c r="BC75" s="6">
        <v>1</v>
      </c>
      <c r="BD75">
        <v>1</v>
      </c>
      <c r="BE75" s="6">
        <v>1</v>
      </c>
      <c r="BF75">
        <v>0</v>
      </c>
      <c r="BG75" s="3">
        <v>0</v>
      </c>
      <c r="BH75" s="32">
        <v>1</v>
      </c>
      <c r="BI75" s="32">
        <v>1</v>
      </c>
      <c r="BJ75" s="32">
        <v>2</v>
      </c>
      <c r="BK75" s="32">
        <v>2</v>
      </c>
      <c r="BL75" s="85">
        <v>1</v>
      </c>
      <c r="BM75">
        <v>106</v>
      </c>
      <c r="BN75" s="3">
        <v>308</v>
      </c>
      <c r="BR75" s="11">
        <f t="shared" si="90"/>
        <v>0.25</v>
      </c>
      <c r="BS75" s="12">
        <f t="shared" si="90"/>
        <v>0.25</v>
      </c>
      <c r="BT75" s="11">
        <f t="shared" si="91"/>
        <v>1</v>
      </c>
      <c r="BU75" s="12">
        <f t="shared" si="91"/>
        <v>1</v>
      </c>
      <c r="BV75" s="11">
        <f t="shared" si="92"/>
        <v>0.83333333333333337</v>
      </c>
      <c r="BW75" s="12">
        <f t="shared" si="92"/>
        <v>0.83333333333333337</v>
      </c>
      <c r="BX75" s="11">
        <f t="shared" si="93"/>
        <v>0.88888888888888884</v>
      </c>
      <c r="BY75" s="39">
        <f t="shared" si="93"/>
        <v>0.88888888888888884</v>
      </c>
      <c r="BZ75" s="11">
        <f t="shared" si="94"/>
        <v>0</v>
      </c>
      <c r="CA75" s="12">
        <f t="shared" si="94"/>
        <v>0</v>
      </c>
      <c r="CB75" s="11">
        <f t="shared" si="95"/>
        <v>1</v>
      </c>
      <c r="CC75" s="12">
        <f t="shared" si="95"/>
        <v>1</v>
      </c>
      <c r="CD75" s="11">
        <f t="shared" si="96"/>
        <v>0.83333333333333337</v>
      </c>
      <c r="CE75" s="12">
        <f t="shared" si="96"/>
        <v>0.83333333333333337</v>
      </c>
      <c r="CF75" s="11">
        <f t="shared" si="97"/>
        <v>0.88888888888888884</v>
      </c>
      <c r="CG75" s="39">
        <f t="shared" si="97"/>
        <v>0.88888888888888884</v>
      </c>
      <c r="CJ75" s="11">
        <f t="shared" si="98"/>
        <v>1</v>
      </c>
      <c r="CK75" s="11">
        <f t="shared" si="98"/>
        <v>1</v>
      </c>
      <c r="CL75" s="11">
        <f t="shared" si="99"/>
        <v>3</v>
      </c>
      <c r="CM75" s="11">
        <f t="shared" si="99"/>
        <v>3</v>
      </c>
      <c r="CN75" s="11">
        <f t="shared" si="100"/>
        <v>5</v>
      </c>
      <c r="CO75" s="11">
        <f t="shared" si="100"/>
        <v>5</v>
      </c>
      <c r="CP75" s="11">
        <f t="shared" si="101"/>
        <v>8</v>
      </c>
      <c r="CQ75" s="39">
        <f t="shared" si="101"/>
        <v>8</v>
      </c>
      <c r="CR75" s="11">
        <f t="shared" si="102"/>
        <v>0</v>
      </c>
      <c r="CS75" s="12">
        <f t="shared" si="102"/>
        <v>0</v>
      </c>
      <c r="CT75" s="11">
        <f t="shared" si="103"/>
        <v>3</v>
      </c>
      <c r="CU75" s="12">
        <f t="shared" si="103"/>
        <v>3</v>
      </c>
      <c r="CV75" s="11">
        <f t="shared" si="104"/>
        <v>5</v>
      </c>
      <c r="CW75" s="12">
        <f t="shared" si="104"/>
        <v>5</v>
      </c>
      <c r="CX75" s="11">
        <f t="shared" si="105"/>
        <v>8</v>
      </c>
      <c r="CY75" s="39">
        <f t="shared" si="105"/>
        <v>8</v>
      </c>
      <c r="CZ75" s="11"/>
      <c r="DA75" s="128" t="s">
        <v>371</v>
      </c>
      <c r="DB75" s="128" t="s">
        <v>372</v>
      </c>
      <c r="DC75" s="128" t="s">
        <v>373</v>
      </c>
      <c r="DD75" s="128" t="s">
        <v>374</v>
      </c>
      <c r="DE75" s="128" t="s">
        <v>375</v>
      </c>
      <c r="DG75" s="128" t="s">
        <v>371</v>
      </c>
      <c r="DH75" s="128" t="s">
        <v>372</v>
      </c>
      <c r="DI75" s="128" t="s">
        <v>373</v>
      </c>
      <c r="DJ75" s="128" t="s">
        <v>374</v>
      </c>
      <c r="DK75" s="128" t="s">
        <v>375</v>
      </c>
      <c r="DM75" s="128" t="s">
        <v>371</v>
      </c>
      <c r="DN75" s="128" t="s">
        <v>372</v>
      </c>
      <c r="DO75" s="128" t="s">
        <v>373</v>
      </c>
      <c r="DP75" s="128" t="s">
        <v>374</v>
      </c>
      <c r="DQ75" s="128" t="s">
        <v>375</v>
      </c>
      <c r="DS75" s="128" t="s">
        <v>371</v>
      </c>
      <c r="DT75" s="128" t="s">
        <v>372</v>
      </c>
      <c r="DU75" s="128" t="s">
        <v>373</v>
      </c>
      <c r="DV75" s="128" t="s">
        <v>374</v>
      </c>
      <c r="DW75" s="128" t="s">
        <v>375</v>
      </c>
    </row>
    <row r="76" spans="1:128" x14ac:dyDescent="0.25">
      <c r="A76" t="s">
        <v>195</v>
      </c>
      <c r="B76" t="s">
        <v>56</v>
      </c>
      <c r="C76" s="5">
        <v>3</v>
      </c>
      <c r="D76">
        <v>0</v>
      </c>
      <c r="E76" s="6">
        <v>0</v>
      </c>
      <c r="F76">
        <v>0</v>
      </c>
      <c r="G76" s="6">
        <v>0</v>
      </c>
      <c r="H76">
        <v>1</v>
      </c>
      <c r="I76" s="6">
        <v>1</v>
      </c>
      <c r="J76">
        <v>0</v>
      </c>
      <c r="K76" s="3">
        <v>0</v>
      </c>
      <c r="L76">
        <v>0</v>
      </c>
      <c r="M76" s="6">
        <v>0</v>
      </c>
      <c r="N76">
        <v>0</v>
      </c>
      <c r="O76" s="6">
        <v>0</v>
      </c>
      <c r="P76">
        <v>1</v>
      </c>
      <c r="Q76" s="3">
        <v>1</v>
      </c>
      <c r="R76">
        <v>1</v>
      </c>
      <c r="S76" s="6">
        <v>1</v>
      </c>
      <c r="T76" s="78">
        <v>1</v>
      </c>
      <c r="U76" s="6">
        <v>1</v>
      </c>
      <c r="V76">
        <v>1</v>
      </c>
      <c r="W76" s="6">
        <v>1</v>
      </c>
      <c r="X76">
        <v>1</v>
      </c>
      <c r="Y76" s="6">
        <v>1</v>
      </c>
      <c r="Z76">
        <v>1</v>
      </c>
      <c r="AA76" s="6">
        <v>1</v>
      </c>
      <c r="AB76">
        <v>1</v>
      </c>
      <c r="AC76" s="3">
        <v>1</v>
      </c>
      <c r="AD76">
        <v>1</v>
      </c>
      <c r="AE76" s="6">
        <v>1</v>
      </c>
      <c r="AF76">
        <v>0</v>
      </c>
      <c r="AG76" s="3">
        <v>0</v>
      </c>
      <c r="AH76">
        <v>0</v>
      </c>
      <c r="AI76" s="6">
        <v>0</v>
      </c>
      <c r="AJ76">
        <v>1</v>
      </c>
      <c r="AK76" s="6">
        <v>1</v>
      </c>
      <c r="AL76" s="78">
        <v>0</v>
      </c>
      <c r="AM76" s="6">
        <v>0</v>
      </c>
      <c r="AN76">
        <v>0</v>
      </c>
      <c r="AO76" s="3">
        <v>0</v>
      </c>
      <c r="AP76">
        <v>0</v>
      </c>
      <c r="AQ76" s="6">
        <v>0</v>
      </c>
      <c r="AR76">
        <v>1</v>
      </c>
      <c r="AS76">
        <v>1</v>
      </c>
      <c r="AT76">
        <v>1</v>
      </c>
      <c r="AU76" s="3">
        <v>1</v>
      </c>
      <c r="AV76">
        <v>1</v>
      </c>
      <c r="AW76" s="6">
        <v>1</v>
      </c>
      <c r="AX76">
        <v>1</v>
      </c>
      <c r="AY76" s="6">
        <v>1</v>
      </c>
      <c r="AZ76">
        <v>1</v>
      </c>
      <c r="BA76" s="6">
        <v>1</v>
      </c>
      <c r="BB76">
        <v>0</v>
      </c>
      <c r="BC76" s="6">
        <v>0</v>
      </c>
      <c r="BD76">
        <v>0</v>
      </c>
      <c r="BE76" s="6">
        <v>0</v>
      </c>
      <c r="BF76">
        <v>1</v>
      </c>
      <c r="BG76" s="3">
        <v>1</v>
      </c>
      <c r="BH76" s="32">
        <v>3</v>
      </c>
      <c r="BI76" s="32">
        <v>4</v>
      </c>
      <c r="BJ76" s="32">
        <v>2</v>
      </c>
      <c r="BK76" s="32">
        <v>4</v>
      </c>
      <c r="BL76" s="85">
        <v>3</v>
      </c>
      <c r="BM76">
        <v>95</v>
      </c>
      <c r="BN76" s="3">
        <v>552</v>
      </c>
      <c r="BR76" s="11">
        <f t="shared" si="90"/>
        <v>0.25</v>
      </c>
      <c r="BS76" s="12">
        <f t="shared" si="90"/>
        <v>0.25</v>
      </c>
      <c r="BT76" s="11">
        <f t="shared" si="91"/>
        <v>0.33333333333333331</v>
      </c>
      <c r="BU76" s="12">
        <f t="shared" si="91"/>
        <v>0.33333333333333331</v>
      </c>
      <c r="BV76" s="11">
        <f t="shared" si="92"/>
        <v>1</v>
      </c>
      <c r="BW76" s="12">
        <f t="shared" si="92"/>
        <v>1</v>
      </c>
      <c r="BX76" s="11">
        <f t="shared" si="93"/>
        <v>0.77777777777777779</v>
      </c>
      <c r="BY76" s="39">
        <f t="shared" si="93"/>
        <v>0.77777777777777779</v>
      </c>
      <c r="BZ76" s="11">
        <f t="shared" si="94"/>
        <v>0.25</v>
      </c>
      <c r="CA76" s="12">
        <f t="shared" si="94"/>
        <v>0.25</v>
      </c>
      <c r="CB76" s="11">
        <f t="shared" si="95"/>
        <v>0.66666666666666663</v>
      </c>
      <c r="CC76" s="12">
        <f t="shared" si="95"/>
        <v>0.66666666666666663</v>
      </c>
      <c r="CD76" s="11">
        <f t="shared" si="96"/>
        <v>0.66666666666666663</v>
      </c>
      <c r="CE76" s="12">
        <f t="shared" si="96"/>
        <v>0.66666666666666663</v>
      </c>
      <c r="CF76" s="11">
        <f t="shared" si="97"/>
        <v>0.66666666666666663</v>
      </c>
      <c r="CG76" s="39">
        <f t="shared" si="97"/>
        <v>0.66666666666666663</v>
      </c>
      <c r="CJ76" s="11">
        <f t="shared" si="98"/>
        <v>1</v>
      </c>
      <c r="CK76" s="11">
        <f t="shared" si="98"/>
        <v>1</v>
      </c>
      <c r="CL76" s="11">
        <f t="shared" si="99"/>
        <v>1</v>
      </c>
      <c r="CM76" s="11">
        <f t="shared" si="99"/>
        <v>1</v>
      </c>
      <c r="CN76" s="11">
        <f t="shared" si="100"/>
        <v>6</v>
      </c>
      <c r="CO76" s="11">
        <f t="shared" si="100"/>
        <v>6</v>
      </c>
      <c r="CP76" s="11">
        <f t="shared" si="101"/>
        <v>7</v>
      </c>
      <c r="CQ76" s="39">
        <f t="shared" si="101"/>
        <v>7</v>
      </c>
      <c r="CR76" s="11">
        <f t="shared" si="102"/>
        <v>1</v>
      </c>
      <c r="CS76" s="12">
        <f t="shared" si="102"/>
        <v>1</v>
      </c>
      <c r="CT76" s="11">
        <f t="shared" si="103"/>
        <v>2</v>
      </c>
      <c r="CU76" s="12">
        <f t="shared" si="103"/>
        <v>2</v>
      </c>
      <c r="CV76" s="11">
        <f t="shared" si="104"/>
        <v>4</v>
      </c>
      <c r="CW76" s="12">
        <f t="shared" si="104"/>
        <v>4</v>
      </c>
      <c r="CX76" s="11">
        <f t="shared" si="105"/>
        <v>6</v>
      </c>
      <c r="CY76" s="39">
        <f t="shared" si="105"/>
        <v>6</v>
      </c>
      <c r="CZ76" s="43"/>
      <c r="DA76">
        <v>0</v>
      </c>
      <c r="DB76">
        <v>0</v>
      </c>
      <c r="DC76">
        <f>DB76</f>
        <v>0</v>
      </c>
      <c r="DD76">
        <f>DB76/DB$79</f>
        <v>0</v>
      </c>
      <c r="DE76">
        <f>DC76/DB$79</f>
        <v>0</v>
      </c>
      <c r="DG76">
        <v>0</v>
      </c>
      <c r="DH76">
        <v>0</v>
      </c>
      <c r="DI76">
        <f>DH76</f>
        <v>0</v>
      </c>
      <c r="DJ76">
        <f>DH76/DH$79</f>
        <v>0</v>
      </c>
      <c r="DK76">
        <f>DI76/DH$79</f>
        <v>0</v>
      </c>
      <c r="DM76">
        <v>0</v>
      </c>
      <c r="DN76">
        <v>0</v>
      </c>
      <c r="DO76">
        <f>DN76</f>
        <v>0</v>
      </c>
      <c r="DP76">
        <f>DN76/DN$79</f>
        <v>0</v>
      </c>
      <c r="DQ76">
        <f>DO76/DN$79</f>
        <v>0</v>
      </c>
      <c r="DS76">
        <v>0</v>
      </c>
      <c r="DT76">
        <v>0</v>
      </c>
      <c r="DU76">
        <f>DT76</f>
        <v>0</v>
      </c>
      <c r="DV76">
        <f>DT76/DT$79</f>
        <v>0</v>
      </c>
      <c r="DW76">
        <f>DU76/DT$79</f>
        <v>0</v>
      </c>
    </row>
    <row r="77" spans="1:128" x14ac:dyDescent="0.25">
      <c r="A77" t="s">
        <v>198</v>
      </c>
      <c r="B77" t="s">
        <v>56</v>
      </c>
      <c r="C77" s="5">
        <v>3</v>
      </c>
      <c r="D77">
        <v>1</v>
      </c>
      <c r="E77" s="6">
        <v>1</v>
      </c>
      <c r="F77">
        <v>0</v>
      </c>
      <c r="G77" s="6">
        <v>0</v>
      </c>
      <c r="H77">
        <v>1</v>
      </c>
      <c r="I77" s="6">
        <v>0</v>
      </c>
      <c r="J77">
        <v>1</v>
      </c>
      <c r="K77" s="3">
        <v>0</v>
      </c>
      <c r="L77">
        <v>1</v>
      </c>
      <c r="M77" s="6">
        <v>0</v>
      </c>
      <c r="N77">
        <v>1</v>
      </c>
      <c r="O77" s="6">
        <v>0</v>
      </c>
      <c r="P77">
        <v>0</v>
      </c>
      <c r="Q77" s="3">
        <v>0</v>
      </c>
      <c r="R77">
        <v>1</v>
      </c>
      <c r="S77" s="6">
        <v>0</v>
      </c>
      <c r="T77" s="78">
        <v>1</v>
      </c>
      <c r="U77" s="6">
        <v>1</v>
      </c>
      <c r="V77">
        <v>0</v>
      </c>
      <c r="W77" s="6">
        <v>0</v>
      </c>
      <c r="X77">
        <v>1</v>
      </c>
      <c r="Y77" s="6">
        <v>1</v>
      </c>
      <c r="Z77">
        <v>1</v>
      </c>
      <c r="AA77" s="6">
        <v>0</v>
      </c>
      <c r="AB77">
        <v>1</v>
      </c>
      <c r="AC77" s="3">
        <v>1</v>
      </c>
      <c r="AD77">
        <v>1</v>
      </c>
      <c r="AE77" s="6">
        <v>1</v>
      </c>
      <c r="AF77">
        <v>1</v>
      </c>
      <c r="AG77" s="3">
        <v>1</v>
      </c>
      <c r="AH77">
        <v>1</v>
      </c>
      <c r="AI77" s="6">
        <v>0</v>
      </c>
      <c r="AJ77">
        <v>1</v>
      </c>
      <c r="AK77" s="6">
        <v>0</v>
      </c>
      <c r="AL77" s="78">
        <v>0</v>
      </c>
      <c r="AM77" s="6">
        <v>0</v>
      </c>
      <c r="AN77">
        <v>0</v>
      </c>
      <c r="AO77" s="3">
        <v>0</v>
      </c>
      <c r="AP77">
        <v>1</v>
      </c>
      <c r="AQ77" s="6">
        <v>1</v>
      </c>
      <c r="AR77">
        <v>0</v>
      </c>
      <c r="AS77">
        <v>0</v>
      </c>
      <c r="AT77">
        <v>1</v>
      </c>
      <c r="AU77" s="3">
        <v>0</v>
      </c>
      <c r="AV77">
        <v>1</v>
      </c>
      <c r="AW77" s="6">
        <v>1</v>
      </c>
      <c r="AX77">
        <v>1</v>
      </c>
      <c r="AY77" s="6">
        <v>1</v>
      </c>
      <c r="AZ77">
        <v>1</v>
      </c>
      <c r="BA77" s="6">
        <v>1</v>
      </c>
      <c r="BB77">
        <v>1</v>
      </c>
      <c r="BC77" s="6">
        <v>1</v>
      </c>
      <c r="BD77">
        <v>1</v>
      </c>
      <c r="BE77" s="6">
        <v>1</v>
      </c>
      <c r="BF77">
        <v>1</v>
      </c>
      <c r="BG77" s="3">
        <v>1</v>
      </c>
      <c r="BH77" s="32">
        <v>3</v>
      </c>
      <c r="BI77" s="32">
        <v>2</v>
      </c>
      <c r="BJ77" s="32">
        <v>1</v>
      </c>
      <c r="BK77" s="32">
        <v>3</v>
      </c>
      <c r="BL77" s="85">
        <v>3</v>
      </c>
      <c r="BM77">
        <v>127</v>
      </c>
      <c r="BN77" s="3">
        <v>827</v>
      </c>
      <c r="BR77" s="11">
        <f t="shared" si="90"/>
        <v>0.75</v>
      </c>
      <c r="BS77" s="12">
        <f t="shared" si="90"/>
        <v>0.25</v>
      </c>
      <c r="BT77" s="11">
        <f t="shared" si="91"/>
        <v>0.66666666666666663</v>
      </c>
      <c r="BU77" s="12">
        <f t="shared" si="91"/>
        <v>0</v>
      </c>
      <c r="BV77" s="11">
        <f t="shared" si="92"/>
        <v>0.83333333333333337</v>
      </c>
      <c r="BW77" s="12">
        <f t="shared" si="92"/>
        <v>0.5</v>
      </c>
      <c r="BX77" s="11">
        <f t="shared" si="93"/>
        <v>0.77777777777777779</v>
      </c>
      <c r="BY77" s="39">
        <f t="shared" si="93"/>
        <v>0.33333333333333331</v>
      </c>
      <c r="BZ77" s="11">
        <f t="shared" si="94"/>
        <v>0.5</v>
      </c>
      <c r="CA77" s="12">
        <f t="shared" si="94"/>
        <v>0</v>
      </c>
      <c r="CB77" s="11">
        <f t="shared" si="95"/>
        <v>0.66666666666666663</v>
      </c>
      <c r="CC77" s="12">
        <f t="shared" si="95"/>
        <v>0.33333333333333331</v>
      </c>
      <c r="CD77" s="11">
        <f t="shared" si="96"/>
        <v>1</v>
      </c>
      <c r="CE77" s="12">
        <f t="shared" si="96"/>
        <v>1</v>
      </c>
      <c r="CF77" s="11">
        <f t="shared" si="97"/>
        <v>0.88888888888888884</v>
      </c>
      <c r="CG77" s="39">
        <f t="shared" si="97"/>
        <v>0.77777777777777779</v>
      </c>
      <c r="CJ77" s="11">
        <f t="shared" si="98"/>
        <v>3</v>
      </c>
      <c r="CK77" s="11">
        <f t="shared" si="98"/>
        <v>1</v>
      </c>
      <c r="CL77" s="11">
        <f t="shared" si="99"/>
        <v>2</v>
      </c>
      <c r="CM77" s="11">
        <f t="shared" si="99"/>
        <v>0</v>
      </c>
      <c r="CN77" s="11">
        <f t="shared" si="100"/>
        <v>5</v>
      </c>
      <c r="CO77" s="11">
        <f t="shared" si="100"/>
        <v>3</v>
      </c>
      <c r="CP77" s="11">
        <f t="shared" si="101"/>
        <v>7</v>
      </c>
      <c r="CQ77" s="39">
        <f t="shared" si="101"/>
        <v>3</v>
      </c>
      <c r="CR77" s="11">
        <f t="shared" si="102"/>
        <v>2</v>
      </c>
      <c r="CS77" s="12">
        <f t="shared" si="102"/>
        <v>0</v>
      </c>
      <c r="CT77" s="11">
        <f t="shared" si="103"/>
        <v>2</v>
      </c>
      <c r="CU77" s="12">
        <f t="shared" si="103"/>
        <v>1</v>
      </c>
      <c r="CV77" s="11">
        <f t="shared" si="104"/>
        <v>6</v>
      </c>
      <c r="CW77" s="12">
        <f t="shared" si="104"/>
        <v>6</v>
      </c>
      <c r="CX77" s="11">
        <f t="shared" si="105"/>
        <v>8</v>
      </c>
      <c r="CY77" s="39">
        <f t="shared" si="105"/>
        <v>7</v>
      </c>
      <c r="CZ77" s="11"/>
      <c r="DA77">
        <f>DA76+1</f>
        <v>1</v>
      </c>
      <c r="DB77">
        <v>10000</v>
      </c>
      <c r="DC77">
        <f>DC76+DB77</f>
        <v>10000</v>
      </c>
      <c r="DD77">
        <f t="shared" ref="DD77:DD78" si="106">DB77/DB$79</f>
        <v>1</v>
      </c>
      <c r="DE77">
        <f t="shared" ref="DE77:DE78" si="107">DC77/DB$79</f>
        <v>1</v>
      </c>
      <c r="DG77">
        <f>DG76+1</f>
        <v>1</v>
      </c>
      <c r="DH77">
        <v>10000</v>
      </c>
      <c r="DI77">
        <f>DI76+DH77</f>
        <v>10000</v>
      </c>
      <c r="DJ77">
        <f t="shared" ref="DJ77:DJ78" si="108">DH77/DH$79</f>
        <v>1</v>
      </c>
      <c r="DK77">
        <f t="shared" ref="DK77:DK78" si="109">DI77/DH$79</f>
        <v>1</v>
      </c>
      <c r="DM77">
        <f>DM76+1</f>
        <v>1</v>
      </c>
      <c r="DN77">
        <v>10000</v>
      </c>
      <c r="DO77">
        <f>DO76+DN77</f>
        <v>10000</v>
      </c>
      <c r="DP77">
        <f t="shared" ref="DP77:DP78" si="110">DN77/DN$79</f>
        <v>1</v>
      </c>
      <c r="DQ77">
        <f t="shared" ref="DQ77:DQ78" si="111">DO77/DN$79</f>
        <v>1</v>
      </c>
      <c r="DS77">
        <f>DS76+1</f>
        <v>1</v>
      </c>
      <c r="DT77">
        <v>10000</v>
      </c>
      <c r="DU77">
        <f>DU76+DT77</f>
        <v>10000</v>
      </c>
      <c r="DV77">
        <f t="shared" ref="DV77:DV78" si="112">DT77/DT$79</f>
        <v>1</v>
      </c>
      <c r="DW77">
        <f t="shared" ref="DW77:DW78" si="113">DU77/DT$79</f>
        <v>1</v>
      </c>
    </row>
    <row r="78" spans="1:128" x14ac:dyDescent="0.25">
      <c r="A78" t="s">
        <v>245</v>
      </c>
      <c r="B78" t="s">
        <v>56</v>
      </c>
      <c r="C78" s="5">
        <v>3</v>
      </c>
      <c r="D78">
        <v>1</v>
      </c>
      <c r="E78" s="6">
        <v>0</v>
      </c>
      <c r="F78">
        <v>0</v>
      </c>
      <c r="G78" s="6">
        <v>0</v>
      </c>
      <c r="H78">
        <v>0</v>
      </c>
      <c r="I78" s="6">
        <v>0</v>
      </c>
      <c r="J78">
        <v>0</v>
      </c>
      <c r="K78" s="3">
        <v>0</v>
      </c>
      <c r="L78">
        <v>0</v>
      </c>
      <c r="M78" s="6">
        <v>0</v>
      </c>
      <c r="N78">
        <v>0</v>
      </c>
      <c r="O78" s="6">
        <v>0</v>
      </c>
      <c r="P78">
        <v>0</v>
      </c>
      <c r="Q78" s="3">
        <v>0</v>
      </c>
      <c r="R78">
        <v>0</v>
      </c>
      <c r="S78" s="6">
        <v>0</v>
      </c>
      <c r="T78" s="78">
        <v>1</v>
      </c>
      <c r="U78" s="6">
        <v>1</v>
      </c>
      <c r="V78">
        <v>0</v>
      </c>
      <c r="W78" s="6">
        <v>0</v>
      </c>
      <c r="X78">
        <v>1</v>
      </c>
      <c r="Y78" s="6">
        <v>0</v>
      </c>
      <c r="Z78">
        <v>1</v>
      </c>
      <c r="AA78" s="6">
        <v>1</v>
      </c>
      <c r="AB78">
        <v>1</v>
      </c>
      <c r="AC78" s="3">
        <v>0</v>
      </c>
      <c r="AD78">
        <v>0</v>
      </c>
      <c r="AE78" s="6">
        <v>0</v>
      </c>
      <c r="AF78">
        <v>1</v>
      </c>
      <c r="AG78" s="3">
        <v>1</v>
      </c>
      <c r="AH78">
        <v>0</v>
      </c>
      <c r="AI78" s="6">
        <v>0</v>
      </c>
      <c r="AJ78">
        <v>0</v>
      </c>
      <c r="AK78" s="6">
        <v>0</v>
      </c>
      <c r="AL78" s="78">
        <v>0</v>
      </c>
      <c r="AM78" s="6">
        <v>0</v>
      </c>
      <c r="AN78">
        <v>0</v>
      </c>
      <c r="AO78" s="3">
        <v>0</v>
      </c>
      <c r="AP78">
        <v>1</v>
      </c>
      <c r="AQ78" s="6">
        <v>1</v>
      </c>
      <c r="AR78">
        <v>0</v>
      </c>
      <c r="AS78">
        <v>0</v>
      </c>
      <c r="AT78">
        <v>0</v>
      </c>
      <c r="AU78" s="3">
        <v>0</v>
      </c>
      <c r="AV78">
        <v>0</v>
      </c>
      <c r="AW78" s="6">
        <v>0</v>
      </c>
      <c r="AX78">
        <v>1</v>
      </c>
      <c r="AY78" s="6">
        <v>1</v>
      </c>
      <c r="AZ78">
        <v>0</v>
      </c>
      <c r="BA78" s="6">
        <v>0</v>
      </c>
      <c r="BB78">
        <v>0</v>
      </c>
      <c r="BC78" s="6">
        <v>0</v>
      </c>
      <c r="BD78">
        <v>1</v>
      </c>
      <c r="BE78" s="6">
        <v>0</v>
      </c>
      <c r="BF78">
        <v>0</v>
      </c>
      <c r="BG78" s="3">
        <v>0</v>
      </c>
      <c r="BH78" s="32">
        <v>3</v>
      </c>
      <c r="BI78" s="32">
        <v>3</v>
      </c>
      <c r="BJ78" s="32">
        <v>1</v>
      </c>
      <c r="BK78" s="32">
        <v>4</v>
      </c>
      <c r="BL78" s="85">
        <v>2</v>
      </c>
      <c r="BM78">
        <v>141</v>
      </c>
      <c r="BN78" s="3">
        <v>143</v>
      </c>
      <c r="BR78" s="11">
        <f t="shared" si="90"/>
        <v>0.25</v>
      </c>
      <c r="BS78" s="12">
        <f t="shared" si="90"/>
        <v>0</v>
      </c>
      <c r="BT78" s="11">
        <f t="shared" si="91"/>
        <v>0</v>
      </c>
      <c r="BU78" s="12">
        <f t="shared" si="91"/>
        <v>0</v>
      </c>
      <c r="BV78" s="11">
        <f t="shared" si="92"/>
        <v>0.66666666666666663</v>
      </c>
      <c r="BW78" s="12">
        <f t="shared" si="92"/>
        <v>0.33333333333333331</v>
      </c>
      <c r="BX78" s="11">
        <f t="shared" si="93"/>
        <v>0.44444444444444442</v>
      </c>
      <c r="BY78" s="39">
        <f t="shared" si="93"/>
        <v>0.22222222222222221</v>
      </c>
      <c r="BZ78" s="11">
        <f t="shared" si="94"/>
        <v>0</v>
      </c>
      <c r="CA78" s="12">
        <f t="shared" si="94"/>
        <v>0</v>
      </c>
      <c r="CB78" s="11">
        <f t="shared" si="95"/>
        <v>0.33333333333333331</v>
      </c>
      <c r="CC78" s="12">
        <f t="shared" si="95"/>
        <v>0.33333333333333331</v>
      </c>
      <c r="CD78" s="11">
        <f t="shared" si="96"/>
        <v>0.33333333333333331</v>
      </c>
      <c r="CE78" s="12">
        <f t="shared" si="96"/>
        <v>0.16666666666666666</v>
      </c>
      <c r="CF78" s="11">
        <f t="shared" si="97"/>
        <v>0.33333333333333331</v>
      </c>
      <c r="CG78" s="39">
        <f t="shared" si="97"/>
        <v>0.22222222222222221</v>
      </c>
      <c r="CJ78" s="11">
        <f t="shared" si="98"/>
        <v>1</v>
      </c>
      <c r="CK78" s="11">
        <f t="shared" si="98"/>
        <v>0</v>
      </c>
      <c r="CL78" s="11">
        <f t="shared" si="99"/>
        <v>0</v>
      </c>
      <c r="CM78" s="11">
        <f t="shared" si="99"/>
        <v>0</v>
      </c>
      <c r="CN78" s="11">
        <f t="shared" si="100"/>
        <v>4</v>
      </c>
      <c r="CO78" s="11">
        <f t="shared" si="100"/>
        <v>2</v>
      </c>
      <c r="CP78" s="11">
        <f t="shared" si="101"/>
        <v>4</v>
      </c>
      <c r="CQ78" s="39">
        <f t="shared" si="101"/>
        <v>2</v>
      </c>
      <c r="CR78" s="11">
        <f t="shared" si="102"/>
        <v>0</v>
      </c>
      <c r="CS78" s="12">
        <f t="shared" si="102"/>
        <v>0</v>
      </c>
      <c r="CT78" s="11">
        <f t="shared" si="103"/>
        <v>1</v>
      </c>
      <c r="CU78" s="12">
        <f t="shared" si="103"/>
        <v>1</v>
      </c>
      <c r="CV78" s="11">
        <f t="shared" si="104"/>
        <v>2</v>
      </c>
      <c r="CW78" s="12">
        <f t="shared" si="104"/>
        <v>1</v>
      </c>
      <c r="CX78" s="11">
        <f t="shared" si="105"/>
        <v>3</v>
      </c>
      <c r="CY78" s="39">
        <f t="shared" si="105"/>
        <v>2</v>
      </c>
      <c r="CZ78" s="11"/>
      <c r="DA78" s="133" t="s">
        <v>278</v>
      </c>
      <c r="DB78" s="133">
        <v>0</v>
      </c>
      <c r="DC78" s="133">
        <f>DC77+DB78</f>
        <v>10000</v>
      </c>
      <c r="DD78" s="133">
        <f t="shared" si="106"/>
        <v>0</v>
      </c>
      <c r="DE78" s="133">
        <f t="shared" si="107"/>
        <v>1</v>
      </c>
      <c r="DG78" s="133" t="s">
        <v>278</v>
      </c>
      <c r="DH78" s="133">
        <v>0</v>
      </c>
      <c r="DI78" s="133">
        <f>DI77+DH78</f>
        <v>10000</v>
      </c>
      <c r="DJ78" s="133">
        <f t="shared" si="108"/>
        <v>0</v>
      </c>
      <c r="DK78" s="133">
        <f t="shared" si="109"/>
        <v>1</v>
      </c>
      <c r="DM78" s="133" t="s">
        <v>278</v>
      </c>
      <c r="DN78" s="133">
        <v>0</v>
      </c>
      <c r="DO78" s="133">
        <f>DO77+DN78</f>
        <v>10000</v>
      </c>
      <c r="DP78" s="133">
        <f t="shared" si="110"/>
        <v>0</v>
      </c>
      <c r="DQ78" s="133">
        <f t="shared" si="111"/>
        <v>1</v>
      </c>
      <c r="DS78" s="133" t="s">
        <v>278</v>
      </c>
      <c r="DT78" s="133">
        <v>0</v>
      </c>
      <c r="DU78" s="133">
        <f>DU77+DT78</f>
        <v>10000</v>
      </c>
      <c r="DV78" s="133">
        <f t="shared" si="112"/>
        <v>0</v>
      </c>
      <c r="DW78" s="133">
        <f t="shared" si="113"/>
        <v>1</v>
      </c>
    </row>
    <row r="79" spans="1:128" x14ac:dyDescent="0.25">
      <c r="A79" t="s">
        <v>187</v>
      </c>
      <c r="B79" t="s">
        <v>56</v>
      </c>
      <c r="C79" s="5">
        <v>3</v>
      </c>
      <c r="D79">
        <v>0</v>
      </c>
      <c r="E79" s="6">
        <v>0</v>
      </c>
      <c r="F79">
        <v>1</v>
      </c>
      <c r="G79" s="6">
        <v>1</v>
      </c>
      <c r="H79">
        <v>0</v>
      </c>
      <c r="I79" s="6">
        <v>0</v>
      </c>
      <c r="J79">
        <v>0</v>
      </c>
      <c r="K79" s="3">
        <v>0</v>
      </c>
      <c r="L79">
        <v>1</v>
      </c>
      <c r="M79" s="6">
        <v>1</v>
      </c>
      <c r="N79">
        <v>0</v>
      </c>
      <c r="O79" s="6">
        <v>1</v>
      </c>
      <c r="P79">
        <v>1</v>
      </c>
      <c r="Q79" s="3">
        <v>0</v>
      </c>
      <c r="R79">
        <v>0</v>
      </c>
      <c r="S79" s="6">
        <v>0</v>
      </c>
      <c r="T79" s="78">
        <v>1</v>
      </c>
      <c r="U79" s="6">
        <v>1</v>
      </c>
      <c r="V79">
        <v>1</v>
      </c>
      <c r="W79" s="6">
        <v>1</v>
      </c>
      <c r="X79">
        <v>1</v>
      </c>
      <c r="Y79" s="6">
        <v>1</v>
      </c>
      <c r="Z79">
        <v>1</v>
      </c>
      <c r="AA79" s="6">
        <v>1</v>
      </c>
      <c r="AB79">
        <v>1</v>
      </c>
      <c r="AC79" s="3">
        <v>1</v>
      </c>
      <c r="AD79">
        <v>0</v>
      </c>
      <c r="AE79" s="6">
        <v>0</v>
      </c>
      <c r="AF79">
        <v>1</v>
      </c>
      <c r="AG79" s="3">
        <v>1</v>
      </c>
      <c r="AH79">
        <v>1</v>
      </c>
      <c r="AI79" s="6">
        <v>0</v>
      </c>
      <c r="AJ79">
        <v>1</v>
      </c>
      <c r="AK79" s="6">
        <v>0</v>
      </c>
      <c r="AL79" s="78">
        <v>0</v>
      </c>
      <c r="AM79" s="6">
        <v>0</v>
      </c>
      <c r="AN79">
        <v>0</v>
      </c>
      <c r="AO79" s="3">
        <v>0</v>
      </c>
      <c r="AP79">
        <v>1</v>
      </c>
      <c r="AQ79" s="6">
        <v>1</v>
      </c>
      <c r="AR79">
        <v>1</v>
      </c>
      <c r="AS79">
        <v>1</v>
      </c>
      <c r="AT79">
        <v>0</v>
      </c>
      <c r="AU79" s="3">
        <v>0</v>
      </c>
      <c r="AV79">
        <v>1</v>
      </c>
      <c r="AW79" s="6">
        <v>0</v>
      </c>
      <c r="AX79">
        <v>1</v>
      </c>
      <c r="AY79" s="6">
        <v>0</v>
      </c>
      <c r="AZ79">
        <v>1</v>
      </c>
      <c r="BA79" s="6">
        <v>1</v>
      </c>
      <c r="BB79">
        <v>1</v>
      </c>
      <c r="BC79" s="6">
        <v>1</v>
      </c>
      <c r="BD79">
        <v>0</v>
      </c>
      <c r="BE79" s="6">
        <v>0</v>
      </c>
      <c r="BF79">
        <v>0</v>
      </c>
      <c r="BG79" s="3">
        <v>0</v>
      </c>
      <c r="BH79" s="32">
        <v>2</v>
      </c>
      <c r="BI79" s="32">
        <v>2</v>
      </c>
      <c r="BJ79" s="32">
        <v>2</v>
      </c>
      <c r="BK79" s="32">
        <v>5</v>
      </c>
      <c r="BL79" s="85">
        <v>2</v>
      </c>
      <c r="BM79">
        <v>79</v>
      </c>
      <c r="BN79" s="3">
        <v>362</v>
      </c>
      <c r="BR79" s="11">
        <f t="shared" si="90"/>
        <v>0.25</v>
      </c>
      <c r="BS79" s="12">
        <f t="shared" si="90"/>
        <v>0.25</v>
      </c>
      <c r="BT79" s="11">
        <f t="shared" si="91"/>
        <v>0.66666666666666663</v>
      </c>
      <c r="BU79" s="12">
        <f t="shared" si="91"/>
        <v>0.66666666666666663</v>
      </c>
      <c r="BV79" s="11">
        <f t="shared" si="92"/>
        <v>0.83333333333333337</v>
      </c>
      <c r="BW79" s="12">
        <f t="shared" si="92"/>
        <v>0.83333333333333337</v>
      </c>
      <c r="BX79" s="11">
        <f t="shared" si="93"/>
        <v>0.77777777777777779</v>
      </c>
      <c r="BY79" s="39">
        <f t="shared" si="93"/>
        <v>0.77777777777777779</v>
      </c>
      <c r="BZ79" s="11">
        <f t="shared" si="94"/>
        <v>0.5</v>
      </c>
      <c r="CA79" s="12">
        <f t="shared" si="94"/>
        <v>0</v>
      </c>
      <c r="CB79" s="11">
        <f t="shared" si="95"/>
        <v>0.66666666666666663</v>
      </c>
      <c r="CC79" s="12">
        <f t="shared" si="95"/>
        <v>0.66666666666666663</v>
      </c>
      <c r="CD79" s="11">
        <f t="shared" si="96"/>
        <v>0.66666666666666663</v>
      </c>
      <c r="CE79" s="12">
        <f t="shared" si="96"/>
        <v>0.33333333333333331</v>
      </c>
      <c r="CF79" s="11">
        <f t="shared" si="97"/>
        <v>0.66666666666666663</v>
      </c>
      <c r="CG79" s="39">
        <f t="shared" si="97"/>
        <v>0.44444444444444442</v>
      </c>
      <c r="CJ79" s="11">
        <f t="shared" si="98"/>
        <v>1</v>
      </c>
      <c r="CK79" s="11">
        <f t="shared" si="98"/>
        <v>1</v>
      </c>
      <c r="CL79" s="11">
        <f t="shared" si="99"/>
        <v>2</v>
      </c>
      <c r="CM79" s="11">
        <f t="shared" si="99"/>
        <v>2</v>
      </c>
      <c r="CN79" s="11">
        <f t="shared" si="100"/>
        <v>5</v>
      </c>
      <c r="CO79" s="11">
        <f t="shared" si="100"/>
        <v>5</v>
      </c>
      <c r="CP79" s="11">
        <f t="shared" si="101"/>
        <v>7</v>
      </c>
      <c r="CQ79" s="39">
        <f t="shared" si="101"/>
        <v>7</v>
      </c>
      <c r="CR79" s="11">
        <f t="shared" si="102"/>
        <v>2</v>
      </c>
      <c r="CS79" s="12">
        <f t="shared" si="102"/>
        <v>0</v>
      </c>
      <c r="CT79" s="11">
        <f t="shared" si="103"/>
        <v>2</v>
      </c>
      <c r="CU79" s="12">
        <f t="shared" si="103"/>
        <v>2</v>
      </c>
      <c r="CV79" s="11">
        <f t="shared" si="104"/>
        <v>4</v>
      </c>
      <c r="CW79" s="12">
        <f t="shared" si="104"/>
        <v>2</v>
      </c>
      <c r="CX79" s="11">
        <f t="shared" si="105"/>
        <v>6</v>
      </c>
      <c r="CY79" s="39">
        <f t="shared" si="105"/>
        <v>4</v>
      </c>
      <c r="CZ79" s="11"/>
      <c r="DB79">
        <f>SUM(DB76:DB78)</f>
        <v>10000</v>
      </c>
      <c r="DH79">
        <f>SUM(DH76:DH78)</f>
        <v>10000</v>
      </c>
      <c r="DN79">
        <f>SUM(DN76:DN78)</f>
        <v>10000</v>
      </c>
      <c r="DT79">
        <f>SUM(DT76:DT78)</f>
        <v>10000</v>
      </c>
    </row>
    <row r="80" spans="1:128" x14ac:dyDescent="0.25">
      <c r="A80" t="s">
        <v>193</v>
      </c>
      <c r="B80" t="s">
        <v>56</v>
      </c>
      <c r="C80" s="5">
        <v>3</v>
      </c>
      <c r="D80">
        <v>0</v>
      </c>
      <c r="E80" s="6">
        <v>0</v>
      </c>
      <c r="F80">
        <v>0</v>
      </c>
      <c r="G80" s="6">
        <v>0</v>
      </c>
      <c r="H80">
        <v>0</v>
      </c>
      <c r="I80" s="6">
        <v>0</v>
      </c>
      <c r="J80">
        <v>0</v>
      </c>
      <c r="K80" s="3">
        <v>0</v>
      </c>
      <c r="L80">
        <v>0</v>
      </c>
      <c r="M80" s="6">
        <v>0</v>
      </c>
      <c r="N80">
        <v>0</v>
      </c>
      <c r="O80" s="6">
        <v>0</v>
      </c>
      <c r="P80">
        <v>0</v>
      </c>
      <c r="Q80" s="3">
        <v>0</v>
      </c>
      <c r="R80">
        <v>0</v>
      </c>
      <c r="S80" s="6">
        <v>0</v>
      </c>
      <c r="T80" s="78">
        <v>0</v>
      </c>
      <c r="U80" s="6">
        <v>0</v>
      </c>
      <c r="V80">
        <v>0</v>
      </c>
      <c r="W80" s="6">
        <v>0</v>
      </c>
      <c r="X80">
        <v>0</v>
      </c>
      <c r="Y80" s="6">
        <v>0</v>
      </c>
      <c r="Z80">
        <v>0</v>
      </c>
      <c r="AA80" s="6">
        <v>0</v>
      </c>
      <c r="AB80">
        <v>0</v>
      </c>
      <c r="AC80" s="3">
        <v>0</v>
      </c>
      <c r="AD80">
        <v>1</v>
      </c>
      <c r="AE80" s="6">
        <v>0</v>
      </c>
      <c r="AF80">
        <v>1</v>
      </c>
      <c r="AG80" s="3">
        <v>0</v>
      </c>
      <c r="AH80">
        <v>0</v>
      </c>
      <c r="AI80" s="6">
        <v>0</v>
      </c>
      <c r="AJ80">
        <v>0</v>
      </c>
      <c r="AK80" s="6">
        <v>0</v>
      </c>
      <c r="AL80" s="78">
        <v>0</v>
      </c>
      <c r="AM80" s="6">
        <v>0</v>
      </c>
      <c r="AN80">
        <v>0</v>
      </c>
      <c r="AO80" s="3">
        <v>0</v>
      </c>
      <c r="AP80">
        <v>0</v>
      </c>
      <c r="AQ80" s="6">
        <v>0</v>
      </c>
      <c r="AR80">
        <v>0</v>
      </c>
      <c r="AS80">
        <v>0</v>
      </c>
      <c r="AT80">
        <v>0</v>
      </c>
      <c r="AU80" s="3">
        <v>0</v>
      </c>
      <c r="AV80">
        <v>0</v>
      </c>
      <c r="AW80" s="6">
        <v>0</v>
      </c>
      <c r="AX80">
        <v>0</v>
      </c>
      <c r="AY80" s="6">
        <v>0</v>
      </c>
      <c r="AZ80">
        <v>1</v>
      </c>
      <c r="BA80" s="6">
        <v>0</v>
      </c>
      <c r="BB80">
        <v>0</v>
      </c>
      <c r="BC80" s="6">
        <v>0</v>
      </c>
      <c r="BD80">
        <v>0</v>
      </c>
      <c r="BE80" s="6">
        <v>0</v>
      </c>
      <c r="BF80">
        <v>0</v>
      </c>
      <c r="BG80" s="3">
        <v>0</v>
      </c>
      <c r="BH80" s="32">
        <v>2</v>
      </c>
      <c r="BI80" s="32">
        <v>2</v>
      </c>
      <c r="BJ80" s="32">
        <v>2</v>
      </c>
      <c r="BK80" s="32">
        <v>3</v>
      </c>
      <c r="BL80" s="85">
        <v>3</v>
      </c>
      <c r="BM80">
        <v>148</v>
      </c>
      <c r="BN80" s="3">
        <v>352</v>
      </c>
      <c r="BR80" s="11">
        <f t="shared" si="90"/>
        <v>0</v>
      </c>
      <c r="BS80" s="12">
        <f t="shared" si="90"/>
        <v>0</v>
      </c>
      <c r="BT80" s="11">
        <f t="shared" si="91"/>
        <v>0</v>
      </c>
      <c r="BU80" s="12">
        <f t="shared" si="91"/>
        <v>0</v>
      </c>
      <c r="BV80" s="11">
        <f t="shared" si="92"/>
        <v>0</v>
      </c>
      <c r="BW80" s="12">
        <f t="shared" si="92"/>
        <v>0</v>
      </c>
      <c r="BX80" s="11">
        <f t="shared" si="93"/>
        <v>0</v>
      </c>
      <c r="BY80" s="39">
        <f t="shared" si="93"/>
        <v>0</v>
      </c>
      <c r="BZ80" s="11">
        <f t="shared" si="94"/>
        <v>0</v>
      </c>
      <c r="CA80" s="12">
        <f t="shared" si="94"/>
        <v>0</v>
      </c>
      <c r="CB80" s="11">
        <f t="shared" si="95"/>
        <v>0</v>
      </c>
      <c r="CC80" s="12">
        <f t="shared" si="95"/>
        <v>0</v>
      </c>
      <c r="CD80" s="11">
        <f t="shared" si="96"/>
        <v>0.16666666666666666</v>
      </c>
      <c r="CE80" s="12">
        <f t="shared" si="96"/>
        <v>0</v>
      </c>
      <c r="CF80" s="11">
        <f t="shared" si="97"/>
        <v>0.1111111111111111</v>
      </c>
      <c r="CG80" s="39">
        <f t="shared" si="97"/>
        <v>0</v>
      </c>
      <c r="CJ80" s="11">
        <f t="shared" si="98"/>
        <v>0</v>
      </c>
      <c r="CK80" s="11">
        <f t="shared" si="98"/>
        <v>0</v>
      </c>
      <c r="CL80" s="11">
        <f t="shared" si="99"/>
        <v>0</v>
      </c>
      <c r="CM80" s="11">
        <f t="shared" si="99"/>
        <v>0</v>
      </c>
      <c r="CN80" s="11">
        <f t="shared" si="100"/>
        <v>0</v>
      </c>
      <c r="CO80" s="11">
        <f t="shared" si="100"/>
        <v>0</v>
      </c>
      <c r="CP80" s="11">
        <f t="shared" si="101"/>
        <v>0</v>
      </c>
      <c r="CQ80" s="39">
        <f t="shared" si="101"/>
        <v>0</v>
      </c>
      <c r="CR80" s="11">
        <f t="shared" si="102"/>
        <v>0</v>
      </c>
      <c r="CS80" s="12">
        <f t="shared" si="102"/>
        <v>0</v>
      </c>
      <c r="CT80" s="11">
        <f t="shared" si="103"/>
        <v>0</v>
      </c>
      <c r="CU80" s="12">
        <f t="shared" si="103"/>
        <v>0</v>
      </c>
      <c r="CV80" s="11">
        <f t="shared" si="104"/>
        <v>1</v>
      </c>
      <c r="CW80" s="12">
        <f t="shared" si="104"/>
        <v>0</v>
      </c>
      <c r="CX80" s="11">
        <f t="shared" si="105"/>
        <v>1</v>
      </c>
      <c r="CY80" s="39">
        <f t="shared" si="105"/>
        <v>0</v>
      </c>
      <c r="CZ80" s="11"/>
    </row>
    <row r="81" spans="1:124" x14ac:dyDescent="0.25">
      <c r="A81" t="s">
        <v>205</v>
      </c>
      <c r="B81" t="s">
        <v>56</v>
      </c>
      <c r="C81" s="5">
        <v>3</v>
      </c>
      <c r="D81">
        <v>1</v>
      </c>
      <c r="E81" s="6">
        <v>1</v>
      </c>
      <c r="F81">
        <v>1</v>
      </c>
      <c r="G81" s="6">
        <v>1</v>
      </c>
      <c r="H81">
        <v>0</v>
      </c>
      <c r="I81" s="6">
        <v>0</v>
      </c>
      <c r="J81">
        <v>1</v>
      </c>
      <c r="K81" s="3">
        <v>1</v>
      </c>
      <c r="L81">
        <v>1</v>
      </c>
      <c r="M81" s="6">
        <v>1</v>
      </c>
      <c r="N81">
        <v>1</v>
      </c>
      <c r="O81" s="6">
        <v>1</v>
      </c>
      <c r="P81">
        <v>0</v>
      </c>
      <c r="Q81" s="3">
        <v>0</v>
      </c>
      <c r="R81">
        <v>1</v>
      </c>
      <c r="S81" s="6">
        <v>1</v>
      </c>
      <c r="T81" s="78">
        <v>1</v>
      </c>
      <c r="U81" s="6">
        <v>1</v>
      </c>
      <c r="V81">
        <v>1</v>
      </c>
      <c r="W81" s="6">
        <v>1</v>
      </c>
      <c r="X81">
        <v>1</v>
      </c>
      <c r="Y81" s="6">
        <v>1</v>
      </c>
      <c r="Z81">
        <v>1</v>
      </c>
      <c r="AA81" s="6">
        <v>1</v>
      </c>
      <c r="AB81">
        <v>1</v>
      </c>
      <c r="AC81" s="3">
        <v>1</v>
      </c>
      <c r="AD81">
        <v>0</v>
      </c>
      <c r="AE81" s="6">
        <v>1</v>
      </c>
      <c r="AF81">
        <v>1</v>
      </c>
      <c r="AG81" s="3">
        <v>1</v>
      </c>
      <c r="AH81">
        <v>1</v>
      </c>
      <c r="AI81" s="6">
        <v>1</v>
      </c>
      <c r="AJ81">
        <v>1</v>
      </c>
      <c r="AK81" s="6">
        <v>1</v>
      </c>
      <c r="AL81" s="78">
        <v>1</v>
      </c>
      <c r="AM81" s="6">
        <v>1</v>
      </c>
      <c r="AN81">
        <v>0</v>
      </c>
      <c r="AO81" s="3">
        <v>0</v>
      </c>
      <c r="AP81">
        <v>1</v>
      </c>
      <c r="AQ81" s="6">
        <v>1</v>
      </c>
      <c r="AR81">
        <v>1</v>
      </c>
      <c r="AS81">
        <v>1</v>
      </c>
      <c r="AT81">
        <v>0</v>
      </c>
      <c r="AU81" s="3">
        <v>0</v>
      </c>
      <c r="AV81">
        <v>1</v>
      </c>
      <c r="AW81" s="6">
        <v>1</v>
      </c>
      <c r="AX81">
        <v>1</v>
      </c>
      <c r="AY81" s="6">
        <v>1</v>
      </c>
      <c r="AZ81">
        <v>1</v>
      </c>
      <c r="BA81" s="6">
        <v>1</v>
      </c>
      <c r="BB81">
        <v>1</v>
      </c>
      <c r="BC81" s="6">
        <v>1</v>
      </c>
      <c r="BD81">
        <v>1</v>
      </c>
      <c r="BE81" s="6">
        <v>1</v>
      </c>
      <c r="BF81">
        <v>1</v>
      </c>
      <c r="BG81" s="3">
        <v>1</v>
      </c>
      <c r="BH81" s="32">
        <v>3</v>
      </c>
      <c r="BI81" s="32">
        <v>2</v>
      </c>
      <c r="BJ81" s="32">
        <v>2</v>
      </c>
      <c r="BK81" s="32">
        <v>4</v>
      </c>
      <c r="BL81" s="85">
        <v>2</v>
      </c>
      <c r="BM81">
        <v>100</v>
      </c>
      <c r="BN81" s="3">
        <v>213</v>
      </c>
      <c r="BR81" s="11">
        <f t="shared" si="90"/>
        <v>0.75</v>
      </c>
      <c r="BS81" s="12">
        <f t="shared" si="90"/>
        <v>0.75</v>
      </c>
      <c r="BT81" s="11">
        <f t="shared" si="91"/>
        <v>0.66666666666666663</v>
      </c>
      <c r="BU81" s="12">
        <f t="shared" si="91"/>
        <v>0.66666666666666663</v>
      </c>
      <c r="BV81" s="11">
        <f t="shared" si="92"/>
        <v>1</v>
      </c>
      <c r="BW81" s="12">
        <f t="shared" si="92"/>
        <v>1</v>
      </c>
      <c r="BX81" s="11">
        <f t="shared" si="93"/>
        <v>0.88888888888888884</v>
      </c>
      <c r="BY81" s="39">
        <f t="shared" si="93"/>
        <v>0.88888888888888884</v>
      </c>
      <c r="BZ81" s="11">
        <f t="shared" si="94"/>
        <v>0.75</v>
      </c>
      <c r="CA81" s="12">
        <f t="shared" si="94"/>
        <v>0.75</v>
      </c>
      <c r="CB81" s="11">
        <f t="shared" si="95"/>
        <v>0.66666666666666663</v>
      </c>
      <c r="CC81" s="12">
        <f t="shared" si="95"/>
        <v>0.66666666666666663</v>
      </c>
      <c r="CD81" s="11">
        <f t="shared" si="96"/>
        <v>1</v>
      </c>
      <c r="CE81" s="12">
        <f t="shared" si="96"/>
        <v>1</v>
      </c>
      <c r="CF81" s="11">
        <f t="shared" si="97"/>
        <v>0.88888888888888884</v>
      </c>
      <c r="CG81" s="39">
        <f t="shared" si="97"/>
        <v>0.88888888888888884</v>
      </c>
      <c r="CJ81" s="11">
        <f t="shared" si="98"/>
        <v>3</v>
      </c>
      <c r="CK81" s="11">
        <f t="shared" si="98"/>
        <v>3</v>
      </c>
      <c r="CL81" s="11">
        <f t="shared" si="99"/>
        <v>2</v>
      </c>
      <c r="CM81" s="11">
        <f t="shared" si="99"/>
        <v>2</v>
      </c>
      <c r="CN81" s="11">
        <f t="shared" si="100"/>
        <v>6</v>
      </c>
      <c r="CO81" s="11">
        <f t="shared" si="100"/>
        <v>6</v>
      </c>
      <c r="CP81" s="11">
        <f t="shared" si="101"/>
        <v>8</v>
      </c>
      <c r="CQ81" s="39">
        <f t="shared" si="101"/>
        <v>8</v>
      </c>
      <c r="CR81" s="11">
        <f t="shared" si="102"/>
        <v>3</v>
      </c>
      <c r="CS81" s="12">
        <f t="shared" si="102"/>
        <v>3</v>
      </c>
      <c r="CT81" s="11">
        <f t="shared" si="103"/>
        <v>2</v>
      </c>
      <c r="CU81" s="12">
        <f t="shared" si="103"/>
        <v>2</v>
      </c>
      <c r="CV81" s="11">
        <f t="shared" si="104"/>
        <v>6</v>
      </c>
      <c r="CW81" s="12">
        <f t="shared" si="104"/>
        <v>6</v>
      </c>
      <c r="CX81" s="11">
        <f t="shared" si="105"/>
        <v>8</v>
      </c>
      <c r="CY81" s="39">
        <f t="shared" si="105"/>
        <v>8</v>
      </c>
      <c r="CZ81" s="11"/>
      <c r="DA81" t="s">
        <v>412</v>
      </c>
      <c r="DG81" t="s">
        <v>414</v>
      </c>
      <c r="DM81" t="s">
        <v>416</v>
      </c>
      <c r="DS81" t="s">
        <v>418</v>
      </c>
    </row>
    <row r="82" spans="1:124" x14ac:dyDescent="0.25">
      <c r="A82" t="s">
        <v>196</v>
      </c>
      <c r="B82" t="s">
        <v>56</v>
      </c>
      <c r="C82" s="5">
        <v>3</v>
      </c>
      <c r="D82">
        <v>1</v>
      </c>
      <c r="E82" s="6">
        <v>1</v>
      </c>
      <c r="F82">
        <v>0</v>
      </c>
      <c r="G82" s="6">
        <v>0</v>
      </c>
      <c r="H82">
        <v>0</v>
      </c>
      <c r="I82" s="6">
        <v>0</v>
      </c>
      <c r="J82">
        <v>0</v>
      </c>
      <c r="K82" s="3">
        <v>0</v>
      </c>
      <c r="L82">
        <v>1</v>
      </c>
      <c r="M82" s="6">
        <v>1</v>
      </c>
      <c r="N82">
        <v>0</v>
      </c>
      <c r="O82" s="6">
        <v>0</v>
      </c>
      <c r="P82">
        <v>1</v>
      </c>
      <c r="Q82" s="3">
        <v>1</v>
      </c>
      <c r="R82">
        <v>1</v>
      </c>
      <c r="S82" s="6">
        <v>1</v>
      </c>
      <c r="T82" s="78">
        <v>1</v>
      </c>
      <c r="U82" s="6">
        <v>1</v>
      </c>
      <c r="V82">
        <v>1</v>
      </c>
      <c r="W82" s="6">
        <v>1</v>
      </c>
      <c r="X82">
        <v>1</v>
      </c>
      <c r="Y82" s="6">
        <v>1</v>
      </c>
      <c r="Z82">
        <v>1</v>
      </c>
      <c r="AA82" s="6">
        <v>1</v>
      </c>
      <c r="AB82">
        <v>1</v>
      </c>
      <c r="AC82" s="3">
        <v>1</v>
      </c>
      <c r="AD82">
        <v>1</v>
      </c>
      <c r="AE82" s="6">
        <v>1</v>
      </c>
      <c r="AF82">
        <v>1</v>
      </c>
      <c r="AG82" s="3">
        <v>1</v>
      </c>
      <c r="AH82">
        <v>0</v>
      </c>
      <c r="AI82" s="6">
        <v>0</v>
      </c>
      <c r="AJ82">
        <v>1</v>
      </c>
      <c r="AK82" s="6">
        <v>1</v>
      </c>
      <c r="AL82" s="78">
        <v>0</v>
      </c>
      <c r="AM82" s="6">
        <v>0</v>
      </c>
      <c r="AN82">
        <v>0</v>
      </c>
      <c r="AO82" s="3">
        <v>0</v>
      </c>
      <c r="AP82">
        <v>1</v>
      </c>
      <c r="AQ82" s="6">
        <v>1</v>
      </c>
      <c r="AR82">
        <v>1</v>
      </c>
      <c r="AS82">
        <v>1</v>
      </c>
      <c r="AT82">
        <v>1</v>
      </c>
      <c r="AU82" s="3">
        <v>1</v>
      </c>
      <c r="AV82">
        <v>1</v>
      </c>
      <c r="AW82" s="6">
        <v>1</v>
      </c>
      <c r="AX82">
        <v>1</v>
      </c>
      <c r="AY82" s="6">
        <v>1</v>
      </c>
      <c r="AZ82">
        <v>1</v>
      </c>
      <c r="BA82" s="6">
        <v>1</v>
      </c>
      <c r="BB82">
        <v>0</v>
      </c>
      <c r="BC82" s="6">
        <v>0</v>
      </c>
      <c r="BD82">
        <v>1</v>
      </c>
      <c r="BE82" s="6">
        <v>1</v>
      </c>
      <c r="BF82">
        <v>1</v>
      </c>
      <c r="BG82" s="3">
        <v>1</v>
      </c>
      <c r="BH82" s="32">
        <v>1</v>
      </c>
      <c r="BI82" s="32">
        <v>1</v>
      </c>
      <c r="BJ82" s="32">
        <v>3</v>
      </c>
      <c r="BK82" s="32">
        <v>6</v>
      </c>
      <c r="BL82" s="85">
        <v>6</v>
      </c>
      <c r="BM82">
        <v>75</v>
      </c>
      <c r="BN82" s="3">
        <v>214</v>
      </c>
      <c r="BR82" s="11">
        <f t="shared" si="90"/>
        <v>0.25</v>
      </c>
      <c r="BS82" s="12">
        <f t="shared" si="90"/>
        <v>0.25</v>
      </c>
      <c r="BT82" s="11">
        <f t="shared" si="91"/>
        <v>0.66666666666666663</v>
      </c>
      <c r="BU82" s="12">
        <f t="shared" si="91"/>
        <v>0.66666666666666663</v>
      </c>
      <c r="BV82" s="11">
        <f t="shared" si="92"/>
        <v>1</v>
      </c>
      <c r="BW82" s="12">
        <f t="shared" si="92"/>
        <v>1</v>
      </c>
      <c r="BX82" s="11">
        <f t="shared" si="93"/>
        <v>0.88888888888888884</v>
      </c>
      <c r="BY82" s="39">
        <f t="shared" si="93"/>
        <v>0.88888888888888884</v>
      </c>
      <c r="BZ82" s="11">
        <f t="shared" si="94"/>
        <v>0.25</v>
      </c>
      <c r="CA82" s="12">
        <f t="shared" si="94"/>
        <v>0.25</v>
      </c>
      <c r="CB82" s="11">
        <f t="shared" si="95"/>
        <v>1</v>
      </c>
      <c r="CC82" s="12">
        <f t="shared" si="95"/>
        <v>1</v>
      </c>
      <c r="CD82" s="11">
        <f t="shared" si="96"/>
        <v>0.83333333333333337</v>
      </c>
      <c r="CE82" s="12">
        <f t="shared" si="96"/>
        <v>0.83333333333333337</v>
      </c>
      <c r="CF82" s="11">
        <f t="shared" si="97"/>
        <v>0.88888888888888884</v>
      </c>
      <c r="CG82" s="39">
        <f t="shared" si="97"/>
        <v>0.88888888888888884</v>
      </c>
      <c r="CJ82" s="11">
        <f t="shared" si="98"/>
        <v>1</v>
      </c>
      <c r="CK82" s="11">
        <f t="shared" si="98"/>
        <v>1</v>
      </c>
      <c r="CL82" s="11">
        <f t="shared" si="99"/>
        <v>2</v>
      </c>
      <c r="CM82" s="11">
        <f t="shared" si="99"/>
        <v>2</v>
      </c>
      <c r="CN82" s="11">
        <f t="shared" si="100"/>
        <v>6</v>
      </c>
      <c r="CO82" s="11">
        <f t="shared" si="100"/>
        <v>6</v>
      </c>
      <c r="CP82" s="11">
        <f t="shared" si="101"/>
        <v>8</v>
      </c>
      <c r="CQ82" s="39">
        <f t="shared" si="101"/>
        <v>8</v>
      </c>
      <c r="CR82" s="11">
        <f t="shared" si="102"/>
        <v>1</v>
      </c>
      <c r="CS82" s="12">
        <f t="shared" si="102"/>
        <v>1</v>
      </c>
      <c r="CT82" s="11">
        <f t="shared" si="103"/>
        <v>3</v>
      </c>
      <c r="CU82" s="12">
        <f t="shared" si="103"/>
        <v>3</v>
      </c>
      <c r="CV82" s="11">
        <f t="shared" si="104"/>
        <v>5</v>
      </c>
      <c r="CW82" s="12">
        <f t="shared" si="104"/>
        <v>5</v>
      </c>
      <c r="CX82" s="11">
        <f t="shared" si="105"/>
        <v>8</v>
      </c>
      <c r="CY82" s="39">
        <f t="shared" si="105"/>
        <v>8</v>
      </c>
      <c r="CZ82" s="11"/>
    </row>
    <row r="83" spans="1:124" x14ac:dyDescent="0.25">
      <c r="A83" t="s">
        <v>259</v>
      </c>
      <c r="B83" t="s">
        <v>56</v>
      </c>
      <c r="C83" s="5">
        <v>3</v>
      </c>
      <c r="D83">
        <v>1</v>
      </c>
      <c r="E83" s="6">
        <v>1</v>
      </c>
      <c r="F83">
        <v>0</v>
      </c>
      <c r="G83" s="6">
        <v>0</v>
      </c>
      <c r="H83">
        <v>0</v>
      </c>
      <c r="I83" s="6">
        <v>0</v>
      </c>
      <c r="J83">
        <v>0</v>
      </c>
      <c r="K83" s="3">
        <v>0</v>
      </c>
      <c r="L83">
        <v>1</v>
      </c>
      <c r="M83" s="6">
        <v>1</v>
      </c>
      <c r="N83">
        <v>1</v>
      </c>
      <c r="O83" s="6">
        <v>1</v>
      </c>
      <c r="P83">
        <v>1</v>
      </c>
      <c r="Q83" s="3">
        <v>1</v>
      </c>
      <c r="R83">
        <v>1</v>
      </c>
      <c r="S83" s="6">
        <v>1</v>
      </c>
      <c r="T83" s="78">
        <v>1</v>
      </c>
      <c r="U83" s="6">
        <v>1</v>
      </c>
      <c r="V83">
        <v>1</v>
      </c>
      <c r="W83" s="6">
        <v>1</v>
      </c>
      <c r="X83">
        <v>1</v>
      </c>
      <c r="Y83" s="6">
        <v>1</v>
      </c>
      <c r="Z83">
        <v>0</v>
      </c>
      <c r="AA83" s="6">
        <v>0</v>
      </c>
      <c r="AB83">
        <v>1</v>
      </c>
      <c r="AC83" s="3">
        <v>1</v>
      </c>
      <c r="AD83">
        <v>1</v>
      </c>
      <c r="AE83" s="6">
        <v>1</v>
      </c>
      <c r="AF83">
        <v>1</v>
      </c>
      <c r="AG83" s="3">
        <v>1</v>
      </c>
      <c r="AH83">
        <v>1</v>
      </c>
      <c r="AI83" s="6">
        <v>1</v>
      </c>
      <c r="AJ83">
        <v>0</v>
      </c>
      <c r="AK83" s="6">
        <v>0</v>
      </c>
      <c r="AL83" s="78">
        <v>0</v>
      </c>
      <c r="AM83" s="6">
        <v>0</v>
      </c>
      <c r="AN83">
        <v>0</v>
      </c>
      <c r="AO83" s="3">
        <v>0</v>
      </c>
      <c r="AP83">
        <v>1</v>
      </c>
      <c r="AQ83" s="6">
        <v>1</v>
      </c>
      <c r="AR83">
        <v>1</v>
      </c>
      <c r="AS83">
        <v>1</v>
      </c>
      <c r="AT83">
        <v>1</v>
      </c>
      <c r="AU83" s="3">
        <v>1</v>
      </c>
      <c r="AV83">
        <v>1</v>
      </c>
      <c r="AW83" s="6">
        <v>1</v>
      </c>
      <c r="AX83">
        <v>1</v>
      </c>
      <c r="AY83" s="6">
        <v>1</v>
      </c>
      <c r="AZ83">
        <v>1</v>
      </c>
      <c r="BA83" s="6">
        <v>1</v>
      </c>
      <c r="BB83">
        <v>1</v>
      </c>
      <c r="BC83" s="6">
        <v>1</v>
      </c>
      <c r="BD83">
        <v>1</v>
      </c>
      <c r="BE83" s="6">
        <v>1</v>
      </c>
      <c r="BF83">
        <v>1</v>
      </c>
      <c r="BG83" s="3">
        <v>1</v>
      </c>
      <c r="BH83" s="32">
        <v>2</v>
      </c>
      <c r="BI83" s="32">
        <v>3</v>
      </c>
      <c r="BJ83" s="32">
        <v>1</v>
      </c>
      <c r="BK83" s="32">
        <v>5</v>
      </c>
      <c r="BL83" s="85">
        <v>3</v>
      </c>
      <c r="BM83">
        <v>113</v>
      </c>
      <c r="BN83" s="3">
        <v>1042</v>
      </c>
      <c r="BR83" s="11">
        <f t="shared" si="90"/>
        <v>0.25</v>
      </c>
      <c r="BS83" s="12">
        <f t="shared" si="90"/>
        <v>0.25</v>
      </c>
      <c r="BT83" s="11">
        <f t="shared" si="91"/>
        <v>1</v>
      </c>
      <c r="BU83" s="12">
        <f t="shared" si="91"/>
        <v>1</v>
      </c>
      <c r="BV83" s="11">
        <f t="shared" si="92"/>
        <v>0.83333333333333337</v>
      </c>
      <c r="BW83" s="12">
        <f t="shared" si="92"/>
        <v>0.83333333333333337</v>
      </c>
      <c r="BX83" s="11">
        <f t="shared" si="93"/>
        <v>0.88888888888888884</v>
      </c>
      <c r="BY83" s="39">
        <f t="shared" si="93"/>
        <v>0.88888888888888884</v>
      </c>
      <c r="BZ83" s="11">
        <f t="shared" si="94"/>
        <v>0.25</v>
      </c>
      <c r="CA83" s="12">
        <f t="shared" si="94"/>
        <v>0.25</v>
      </c>
      <c r="CB83" s="11">
        <f t="shared" si="95"/>
        <v>1</v>
      </c>
      <c r="CC83" s="12">
        <f t="shared" si="95"/>
        <v>1</v>
      </c>
      <c r="CD83" s="11">
        <f t="shared" si="96"/>
        <v>1</v>
      </c>
      <c r="CE83" s="12">
        <f t="shared" si="96"/>
        <v>1</v>
      </c>
      <c r="CF83" s="11">
        <f t="shared" si="97"/>
        <v>1</v>
      </c>
      <c r="CG83" s="39">
        <f t="shared" si="97"/>
        <v>1</v>
      </c>
      <c r="CJ83" s="11">
        <f t="shared" si="98"/>
        <v>1</v>
      </c>
      <c r="CK83" s="11">
        <f t="shared" si="98"/>
        <v>1</v>
      </c>
      <c r="CL83" s="11">
        <f t="shared" si="99"/>
        <v>3</v>
      </c>
      <c r="CM83" s="11">
        <f t="shared" si="99"/>
        <v>3</v>
      </c>
      <c r="CN83" s="11">
        <f t="shared" si="100"/>
        <v>5</v>
      </c>
      <c r="CO83" s="11">
        <f t="shared" si="100"/>
        <v>5</v>
      </c>
      <c r="CP83" s="11">
        <f t="shared" si="101"/>
        <v>8</v>
      </c>
      <c r="CQ83" s="39">
        <f t="shared" si="101"/>
        <v>8</v>
      </c>
      <c r="CR83" s="11">
        <f t="shared" si="102"/>
        <v>1</v>
      </c>
      <c r="CS83" s="12">
        <f t="shared" si="102"/>
        <v>1</v>
      </c>
      <c r="CT83" s="11">
        <f t="shared" si="103"/>
        <v>3</v>
      </c>
      <c r="CU83" s="12">
        <f t="shared" si="103"/>
        <v>3</v>
      </c>
      <c r="CV83" s="11">
        <f t="shared" si="104"/>
        <v>6</v>
      </c>
      <c r="CW83" s="12">
        <f t="shared" si="104"/>
        <v>6</v>
      </c>
      <c r="CX83" s="11">
        <f t="shared" si="105"/>
        <v>9</v>
      </c>
      <c r="CY83" s="39">
        <f t="shared" si="105"/>
        <v>9</v>
      </c>
      <c r="CZ83" s="11"/>
      <c r="DA83" t="s">
        <v>377</v>
      </c>
      <c r="DB83" s="129">
        <v>0.05</v>
      </c>
      <c r="DG83" t="s">
        <v>377</v>
      </c>
      <c r="DH83" s="129">
        <v>0.05</v>
      </c>
      <c r="DM83" t="s">
        <v>377</v>
      </c>
      <c r="DN83" s="129">
        <v>0.05</v>
      </c>
      <c r="DS83" t="s">
        <v>377</v>
      </c>
      <c r="DT83" s="129">
        <v>0.05</v>
      </c>
    </row>
    <row r="84" spans="1:124" x14ac:dyDescent="0.25">
      <c r="A84" t="s">
        <v>188</v>
      </c>
      <c r="B84" t="s">
        <v>56</v>
      </c>
      <c r="C84" s="5">
        <v>3</v>
      </c>
      <c r="D84">
        <v>0</v>
      </c>
      <c r="E84" s="6">
        <v>0</v>
      </c>
      <c r="F84">
        <v>0</v>
      </c>
      <c r="G84" s="6">
        <v>0</v>
      </c>
      <c r="H84">
        <v>0</v>
      </c>
      <c r="I84" s="6">
        <v>0</v>
      </c>
      <c r="J84">
        <v>0</v>
      </c>
      <c r="K84" s="3">
        <v>0</v>
      </c>
      <c r="L84">
        <v>0</v>
      </c>
      <c r="M84" s="6">
        <v>0</v>
      </c>
      <c r="N84">
        <v>0</v>
      </c>
      <c r="O84" s="6">
        <v>0</v>
      </c>
      <c r="P84">
        <v>0</v>
      </c>
      <c r="Q84" s="3">
        <v>0</v>
      </c>
      <c r="R84">
        <v>0</v>
      </c>
      <c r="S84" s="6">
        <v>0</v>
      </c>
      <c r="T84" s="78">
        <v>1</v>
      </c>
      <c r="U84" s="6">
        <v>1</v>
      </c>
      <c r="V84">
        <v>0</v>
      </c>
      <c r="W84" s="6">
        <v>0</v>
      </c>
      <c r="X84">
        <v>0</v>
      </c>
      <c r="Y84" s="6">
        <v>0</v>
      </c>
      <c r="Z84">
        <v>0</v>
      </c>
      <c r="AA84" s="6">
        <v>0</v>
      </c>
      <c r="AB84">
        <v>0</v>
      </c>
      <c r="AC84" s="3">
        <v>1</v>
      </c>
      <c r="AD84">
        <v>1</v>
      </c>
      <c r="AE84" s="6">
        <v>1</v>
      </c>
      <c r="AF84">
        <v>1</v>
      </c>
      <c r="AG84" s="3">
        <v>1</v>
      </c>
      <c r="AH84">
        <v>0</v>
      </c>
      <c r="AI84" s="6">
        <v>0</v>
      </c>
      <c r="AJ84">
        <v>0</v>
      </c>
      <c r="AK84" s="6">
        <v>0</v>
      </c>
      <c r="AL84" s="78">
        <v>0</v>
      </c>
      <c r="AM84" s="6">
        <v>0</v>
      </c>
      <c r="AN84">
        <v>0</v>
      </c>
      <c r="AO84" s="3">
        <v>0</v>
      </c>
      <c r="AP84">
        <v>1</v>
      </c>
      <c r="AQ84" s="6">
        <v>1</v>
      </c>
      <c r="AR84">
        <v>1</v>
      </c>
      <c r="AS84">
        <v>1</v>
      </c>
      <c r="AT84">
        <v>1</v>
      </c>
      <c r="AU84" s="3">
        <v>1</v>
      </c>
      <c r="AV84">
        <v>1</v>
      </c>
      <c r="AW84" s="6">
        <v>1</v>
      </c>
      <c r="AX84">
        <v>1</v>
      </c>
      <c r="AY84" s="6">
        <v>1</v>
      </c>
      <c r="AZ84">
        <v>1</v>
      </c>
      <c r="BA84" s="6">
        <v>1</v>
      </c>
      <c r="BB84">
        <v>1</v>
      </c>
      <c r="BC84" s="6">
        <v>1</v>
      </c>
      <c r="BD84">
        <v>1</v>
      </c>
      <c r="BE84" s="6">
        <v>1</v>
      </c>
      <c r="BF84">
        <v>1</v>
      </c>
      <c r="BG84" s="3">
        <v>1</v>
      </c>
      <c r="BH84" s="32">
        <v>3</v>
      </c>
      <c r="BI84" s="32">
        <v>3</v>
      </c>
      <c r="BJ84" s="32">
        <v>2</v>
      </c>
      <c r="BK84" s="32">
        <v>2</v>
      </c>
      <c r="BL84" s="85">
        <v>3</v>
      </c>
      <c r="BM84">
        <v>258</v>
      </c>
      <c r="BN84" s="3">
        <v>770</v>
      </c>
      <c r="BR84" s="11">
        <f t="shared" si="90"/>
        <v>0</v>
      </c>
      <c r="BS84" s="12">
        <f t="shared" si="90"/>
        <v>0</v>
      </c>
      <c r="BT84" s="11">
        <f t="shared" si="91"/>
        <v>0</v>
      </c>
      <c r="BU84" s="12">
        <f t="shared" si="91"/>
        <v>0</v>
      </c>
      <c r="BV84" s="11">
        <f t="shared" si="92"/>
        <v>0.16666666666666666</v>
      </c>
      <c r="BW84" s="12">
        <f t="shared" si="92"/>
        <v>0.33333333333333331</v>
      </c>
      <c r="BX84" s="11">
        <f t="shared" si="93"/>
        <v>0.1111111111111111</v>
      </c>
      <c r="BY84" s="39">
        <f t="shared" si="93"/>
        <v>0.22222222222222221</v>
      </c>
      <c r="BZ84" s="11">
        <f t="shared" si="94"/>
        <v>0</v>
      </c>
      <c r="CA84" s="12">
        <f t="shared" si="94"/>
        <v>0</v>
      </c>
      <c r="CB84" s="11">
        <f t="shared" si="95"/>
        <v>1</v>
      </c>
      <c r="CC84" s="12">
        <f t="shared" si="95"/>
        <v>1</v>
      </c>
      <c r="CD84" s="11">
        <f t="shared" si="96"/>
        <v>1</v>
      </c>
      <c r="CE84" s="12">
        <f t="shared" si="96"/>
        <v>1</v>
      </c>
      <c r="CF84" s="11">
        <f t="shared" si="97"/>
        <v>1</v>
      </c>
      <c r="CG84" s="39">
        <f t="shared" si="97"/>
        <v>1</v>
      </c>
      <c r="CJ84" s="11">
        <f t="shared" si="98"/>
        <v>0</v>
      </c>
      <c r="CK84" s="11">
        <f t="shared" si="98"/>
        <v>0</v>
      </c>
      <c r="CL84" s="11">
        <f t="shared" si="99"/>
        <v>0</v>
      </c>
      <c r="CM84" s="11">
        <f t="shared" si="99"/>
        <v>0</v>
      </c>
      <c r="CN84" s="11">
        <f t="shared" si="100"/>
        <v>1</v>
      </c>
      <c r="CO84" s="11">
        <f t="shared" si="100"/>
        <v>2</v>
      </c>
      <c r="CP84" s="11">
        <f t="shared" si="101"/>
        <v>1</v>
      </c>
      <c r="CQ84" s="39">
        <f t="shared" si="101"/>
        <v>2</v>
      </c>
      <c r="CR84" s="11">
        <f t="shared" si="102"/>
        <v>0</v>
      </c>
      <c r="CS84" s="12">
        <f t="shared" si="102"/>
        <v>0</v>
      </c>
      <c r="CT84" s="11">
        <f t="shared" si="103"/>
        <v>3</v>
      </c>
      <c r="CU84" s="12">
        <f t="shared" si="103"/>
        <v>3</v>
      </c>
      <c r="CV84" s="11">
        <f t="shared" si="104"/>
        <v>6</v>
      </c>
      <c r="CW84" s="12">
        <f t="shared" si="104"/>
        <v>6</v>
      </c>
      <c r="CX84" s="11">
        <f t="shared" si="105"/>
        <v>9</v>
      </c>
      <c r="CY84" s="39">
        <f t="shared" si="105"/>
        <v>9</v>
      </c>
      <c r="CZ84" s="11"/>
      <c r="DA84" t="s">
        <v>378</v>
      </c>
      <c r="DB84" s="130">
        <v>0.66203703703703709</v>
      </c>
      <c r="DG84" t="s">
        <v>378</v>
      </c>
      <c r="DH84" s="130">
        <v>0.60185185185185197</v>
      </c>
      <c r="DM84" t="s">
        <v>378</v>
      </c>
      <c r="DN84" s="130">
        <v>0.75000000000000011</v>
      </c>
      <c r="DS84" t="s">
        <v>378</v>
      </c>
      <c r="DT84" s="130">
        <v>0.70370370370370372</v>
      </c>
    </row>
    <row r="85" spans="1:124" x14ac:dyDescent="0.25">
      <c r="A85" t="s">
        <v>231</v>
      </c>
      <c r="B85" t="s">
        <v>56</v>
      </c>
      <c r="C85" s="5">
        <v>3</v>
      </c>
      <c r="D85">
        <v>1</v>
      </c>
      <c r="E85" s="6">
        <v>0</v>
      </c>
      <c r="F85">
        <v>1</v>
      </c>
      <c r="G85" s="6">
        <v>0</v>
      </c>
      <c r="H85">
        <v>1</v>
      </c>
      <c r="I85" s="6">
        <v>0</v>
      </c>
      <c r="J85">
        <v>0</v>
      </c>
      <c r="K85" s="3">
        <v>0</v>
      </c>
      <c r="L85">
        <v>0</v>
      </c>
      <c r="M85" s="6">
        <v>0</v>
      </c>
      <c r="N85">
        <v>0</v>
      </c>
      <c r="O85" s="6">
        <v>0</v>
      </c>
      <c r="P85">
        <v>0</v>
      </c>
      <c r="Q85" s="3">
        <v>0</v>
      </c>
      <c r="R85">
        <v>0</v>
      </c>
      <c r="S85" s="6">
        <v>0</v>
      </c>
      <c r="T85" s="78">
        <v>0</v>
      </c>
      <c r="U85" s="6">
        <v>1</v>
      </c>
      <c r="V85">
        <v>0</v>
      </c>
      <c r="W85" s="6">
        <v>0</v>
      </c>
      <c r="X85">
        <v>1</v>
      </c>
      <c r="Y85" s="6">
        <v>1</v>
      </c>
      <c r="Z85">
        <v>0</v>
      </c>
      <c r="AA85" s="6">
        <v>1</v>
      </c>
      <c r="AB85">
        <v>1</v>
      </c>
      <c r="AC85" s="3">
        <v>0</v>
      </c>
      <c r="AD85">
        <v>1</v>
      </c>
      <c r="AE85" s="6">
        <v>0</v>
      </c>
      <c r="AF85">
        <v>1</v>
      </c>
      <c r="AG85" s="3">
        <v>1</v>
      </c>
      <c r="AH85">
        <v>0</v>
      </c>
      <c r="AI85" s="6">
        <v>0</v>
      </c>
      <c r="AJ85">
        <v>1</v>
      </c>
      <c r="AK85" s="6">
        <v>0</v>
      </c>
      <c r="AL85" s="78">
        <v>0</v>
      </c>
      <c r="AM85" s="6">
        <v>0</v>
      </c>
      <c r="AN85">
        <v>1</v>
      </c>
      <c r="AO85" s="3">
        <v>1</v>
      </c>
      <c r="AP85">
        <v>0</v>
      </c>
      <c r="AQ85" s="6">
        <v>0</v>
      </c>
      <c r="AR85">
        <v>0</v>
      </c>
      <c r="AS85">
        <v>0</v>
      </c>
      <c r="AT85">
        <v>0</v>
      </c>
      <c r="AU85" s="3">
        <v>0</v>
      </c>
      <c r="AV85">
        <v>0</v>
      </c>
      <c r="AW85" s="6">
        <v>0</v>
      </c>
      <c r="AX85">
        <v>0</v>
      </c>
      <c r="AY85" s="6">
        <v>0</v>
      </c>
      <c r="AZ85">
        <v>0</v>
      </c>
      <c r="BA85" s="6">
        <v>0</v>
      </c>
      <c r="BB85">
        <v>1</v>
      </c>
      <c r="BC85" s="6">
        <v>1</v>
      </c>
      <c r="BD85">
        <v>1</v>
      </c>
      <c r="BE85" s="6">
        <v>1</v>
      </c>
      <c r="BF85">
        <v>1</v>
      </c>
      <c r="BG85" s="3">
        <v>0</v>
      </c>
      <c r="BH85" s="32">
        <v>1</v>
      </c>
      <c r="BI85" s="32">
        <v>2</v>
      </c>
      <c r="BJ85" s="32">
        <v>2</v>
      </c>
      <c r="BK85" s="32">
        <v>4</v>
      </c>
      <c r="BL85" s="85">
        <v>2</v>
      </c>
      <c r="BM85">
        <v>170</v>
      </c>
      <c r="BN85" s="3">
        <v>699</v>
      </c>
      <c r="BR85" s="11">
        <f t="shared" si="90"/>
        <v>0.75</v>
      </c>
      <c r="BS85" s="12">
        <f t="shared" si="90"/>
        <v>0</v>
      </c>
      <c r="BT85" s="11">
        <f t="shared" si="91"/>
        <v>0</v>
      </c>
      <c r="BU85" s="12">
        <f t="shared" si="91"/>
        <v>0</v>
      </c>
      <c r="BV85" s="11">
        <f t="shared" si="92"/>
        <v>0.33333333333333331</v>
      </c>
      <c r="BW85" s="12">
        <f t="shared" si="92"/>
        <v>0.5</v>
      </c>
      <c r="BX85" s="11">
        <f t="shared" si="93"/>
        <v>0.22222222222222221</v>
      </c>
      <c r="BY85" s="39">
        <f t="shared" si="93"/>
        <v>0.33333333333333331</v>
      </c>
      <c r="BZ85" s="11">
        <f t="shared" si="94"/>
        <v>0.5</v>
      </c>
      <c r="CA85" s="12">
        <f t="shared" si="94"/>
        <v>0.25</v>
      </c>
      <c r="CB85" s="11">
        <f t="shared" si="95"/>
        <v>0</v>
      </c>
      <c r="CC85" s="12">
        <f t="shared" si="95"/>
        <v>0</v>
      </c>
      <c r="CD85" s="11">
        <f t="shared" si="96"/>
        <v>0.5</v>
      </c>
      <c r="CE85" s="12">
        <f t="shared" si="96"/>
        <v>0.33333333333333331</v>
      </c>
      <c r="CF85" s="11">
        <f t="shared" si="97"/>
        <v>0.33333333333333331</v>
      </c>
      <c r="CG85" s="39">
        <f t="shared" si="97"/>
        <v>0.22222222222222221</v>
      </c>
      <c r="CJ85" s="11">
        <f t="shared" si="98"/>
        <v>3</v>
      </c>
      <c r="CK85" s="11">
        <f t="shared" si="98"/>
        <v>0</v>
      </c>
      <c r="CL85" s="11">
        <f t="shared" si="99"/>
        <v>0</v>
      </c>
      <c r="CM85" s="11">
        <f t="shared" si="99"/>
        <v>0</v>
      </c>
      <c r="CN85" s="11">
        <f t="shared" si="100"/>
        <v>2</v>
      </c>
      <c r="CO85" s="11">
        <f t="shared" si="100"/>
        <v>3</v>
      </c>
      <c r="CP85" s="11">
        <f t="shared" si="101"/>
        <v>2</v>
      </c>
      <c r="CQ85" s="39">
        <f t="shared" si="101"/>
        <v>3</v>
      </c>
      <c r="CR85" s="11">
        <f t="shared" si="102"/>
        <v>2</v>
      </c>
      <c r="CS85" s="12">
        <f t="shared" si="102"/>
        <v>1</v>
      </c>
      <c r="CT85" s="11">
        <f t="shared" si="103"/>
        <v>0</v>
      </c>
      <c r="CU85" s="12">
        <f t="shared" si="103"/>
        <v>0</v>
      </c>
      <c r="CV85" s="11">
        <f t="shared" si="104"/>
        <v>3</v>
      </c>
      <c r="CW85" s="12">
        <f t="shared" si="104"/>
        <v>2</v>
      </c>
      <c r="CX85" s="11">
        <f t="shared" si="105"/>
        <v>3</v>
      </c>
      <c r="CY85" s="39">
        <f t="shared" si="105"/>
        <v>2</v>
      </c>
      <c r="CZ85" s="11"/>
      <c r="DA85" t="s">
        <v>379</v>
      </c>
      <c r="DB85" s="130">
        <v>0.47799999999999998</v>
      </c>
      <c r="DG85" t="s">
        <v>379</v>
      </c>
      <c r="DH85" s="130">
        <v>0.47089999999999999</v>
      </c>
      <c r="DM85" t="s">
        <v>379</v>
      </c>
      <c r="DN85" s="130">
        <v>0.47720000000000001</v>
      </c>
      <c r="DS85" t="s">
        <v>379</v>
      </c>
      <c r="DT85" s="130">
        <v>0.4718</v>
      </c>
    </row>
    <row r="86" spans="1:124" x14ac:dyDescent="0.25">
      <c r="A86" t="s">
        <v>244</v>
      </c>
      <c r="B86" t="s">
        <v>56</v>
      </c>
      <c r="C86" s="5">
        <v>3</v>
      </c>
      <c r="D86">
        <v>0</v>
      </c>
      <c r="E86" s="6">
        <v>0</v>
      </c>
      <c r="F86">
        <v>0</v>
      </c>
      <c r="G86" s="6">
        <v>0</v>
      </c>
      <c r="H86">
        <v>1</v>
      </c>
      <c r="I86" s="6">
        <v>0</v>
      </c>
      <c r="J86">
        <v>0</v>
      </c>
      <c r="K86" s="3">
        <v>0</v>
      </c>
      <c r="L86">
        <v>0</v>
      </c>
      <c r="M86" s="6">
        <v>0</v>
      </c>
      <c r="N86">
        <v>1</v>
      </c>
      <c r="O86" s="6">
        <v>1</v>
      </c>
      <c r="P86">
        <v>0</v>
      </c>
      <c r="Q86" s="3">
        <v>0</v>
      </c>
      <c r="R86">
        <v>1</v>
      </c>
      <c r="S86" s="6">
        <v>1</v>
      </c>
      <c r="T86" s="78">
        <v>1</v>
      </c>
      <c r="U86" s="6">
        <v>1</v>
      </c>
      <c r="V86">
        <v>0</v>
      </c>
      <c r="W86" s="6">
        <v>0</v>
      </c>
      <c r="X86">
        <v>1</v>
      </c>
      <c r="Y86" s="6">
        <v>1</v>
      </c>
      <c r="Z86">
        <v>1</v>
      </c>
      <c r="AA86" s="6">
        <v>1</v>
      </c>
      <c r="AB86">
        <v>1</v>
      </c>
      <c r="AC86" s="3">
        <v>1</v>
      </c>
      <c r="AD86">
        <v>0</v>
      </c>
      <c r="AE86" s="6">
        <v>0</v>
      </c>
      <c r="AF86">
        <v>1</v>
      </c>
      <c r="AG86" s="3">
        <v>1</v>
      </c>
      <c r="AH86">
        <v>1</v>
      </c>
      <c r="AI86" s="6">
        <v>0</v>
      </c>
      <c r="AJ86">
        <v>1</v>
      </c>
      <c r="AK86" s="6">
        <v>1</v>
      </c>
      <c r="AL86" s="78">
        <v>0</v>
      </c>
      <c r="AM86" s="6">
        <v>0</v>
      </c>
      <c r="AN86">
        <v>0</v>
      </c>
      <c r="AO86" s="3">
        <v>0</v>
      </c>
      <c r="AP86">
        <v>1</v>
      </c>
      <c r="AQ86" s="6">
        <v>1</v>
      </c>
      <c r="AR86">
        <v>1</v>
      </c>
      <c r="AS86">
        <v>1</v>
      </c>
      <c r="AT86">
        <v>0</v>
      </c>
      <c r="AU86" s="3">
        <v>0</v>
      </c>
      <c r="AV86">
        <v>0</v>
      </c>
      <c r="AW86" s="6">
        <v>0</v>
      </c>
      <c r="AX86">
        <v>1</v>
      </c>
      <c r="AY86" s="6">
        <v>1</v>
      </c>
      <c r="AZ86">
        <v>1</v>
      </c>
      <c r="BA86" s="6">
        <v>1</v>
      </c>
      <c r="BB86">
        <v>1</v>
      </c>
      <c r="BC86" s="6">
        <v>1</v>
      </c>
      <c r="BD86">
        <v>1</v>
      </c>
      <c r="BE86" s="6">
        <v>1</v>
      </c>
      <c r="BF86">
        <v>1</v>
      </c>
      <c r="BG86" s="3">
        <v>1</v>
      </c>
      <c r="BH86" s="32">
        <v>2</v>
      </c>
      <c r="BI86" s="32">
        <v>2</v>
      </c>
      <c r="BJ86" s="32">
        <v>1</v>
      </c>
      <c r="BK86" s="32">
        <v>1</v>
      </c>
      <c r="BL86" s="85">
        <v>1</v>
      </c>
      <c r="BM86">
        <v>152</v>
      </c>
      <c r="BN86" s="3">
        <v>548</v>
      </c>
      <c r="BR86" s="11">
        <f t="shared" si="90"/>
        <v>0.25</v>
      </c>
      <c r="BS86" s="12">
        <f t="shared" si="90"/>
        <v>0</v>
      </c>
      <c r="BT86" s="11">
        <f t="shared" si="91"/>
        <v>0.33333333333333331</v>
      </c>
      <c r="BU86" s="12">
        <f t="shared" si="91"/>
        <v>0.33333333333333331</v>
      </c>
      <c r="BV86" s="11">
        <f t="shared" si="92"/>
        <v>0.83333333333333337</v>
      </c>
      <c r="BW86" s="12">
        <f t="shared" si="92"/>
        <v>0.83333333333333337</v>
      </c>
      <c r="BX86" s="11">
        <f t="shared" si="93"/>
        <v>0.66666666666666663</v>
      </c>
      <c r="BY86" s="39">
        <f t="shared" si="93"/>
        <v>0.66666666666666663</v>
      </c>
      <c r="BZ86" s="11">
        <f t="shared" si="94"/>
        <v>0.5</v>
      </c>
      <c r="CA86" s="12">
        <f t="shared" si="94"/>
        <v>0.25</v>
      </c>
      <c r="CB86" s="11">
        <f t="shared" si="95"/>
        <v>0.66666666666666663</v>
      </c>
      <c r="CC86" s="12">
        <f t="shared" si="95"/>
        <v>0.66666666666666663</v>
      </c>
      <c r="CD86" s="11">
        <f t="shared" si="96"/>
        <v>0.83333333333333337</v>
      </c>
      <c r="CE86" s="12">
        <f t="shared" si="96"/>
        <v>0.83333333333333337</v>
      </c>
      <c r="CF86" s="11">
        <f t="shared" si="97"/>
        <v>0.77777777777777779</v>
      </c>
      <c r="CG86" s="39">
        <f t="shared" si="97"/>
        <v>0.77777777777777779</v>
      </c>
      <c r="CJ86" s="11">
        <f t="shared" si="98"/>
        <v>1</v>
      </c>
      <c r="CK86" s="11">
        <f t="shared" si="98"/>
        <v>0</v>
      </c>
      <c r="CL86" s="11">
        <f t="shared" si="99"/>
        <v>1</v>
      </c>
      <c r="CM86" s="11">
        <f t="shared" si="99"/>
        <v>1</v>
      </c>
      <c r="CN86" s="11">
        <f t="shared" si="100"/>
        <v>5</v>
      </c>
      <c r="CO86" s="11">
        <f t="shared" si="100"/>
        <v>5</v>
      </c>
      <c r="CP86" s="11">
        <f t="shared" si="101"/>
        <v>6</v>
      </c>
      <c r="CQ86" s="39">
        <f t="shared" si="101"/>
        <v>6</v>
      </c>
      <c r="CR86" s="11">
        <f t="shared" si="102"/>
        <v>2</v>
      </c>
      <c r="CS86" s="12">
        <f t="shared" si="102"/>
        <v>1</v>
      </c>
      <c r="CT86" s="11">
        <f t="shared" si="103"/>
        <v>2</v>
      </c>
      <c r="CU86" s="12">
        <f t="shared" si="103"/>
        <v>2</v>
      </c>
      <c r="CV86" s="11">
        <f t="shared" si="104"/>
        <v>5</v>
      </c>
      <c r="CW86" s="12">
        <f t="shared" si="104"/>
        <v>5</v>
      </c>
      <c r="CX86" s="11">
        <f t="shared" si="105"/>
        <v>7</v>
      </c>
      <c r="CY86" s="39">
        <f t="shared" si="105"/>
        <v>7</v>
      </c>
      <c r="CZ86" s="11"/>
      <c r="DA86" t="s">
        <v>380</v>
      </c>
      <c r="DB86" s="130">
        <v>0.49259999999999998</v>
      </c>
      <c r="DG86" t="s">
        <v>380</v>
      </c>
      <c r="DH86" s="130">
        <v>0.50519999999999998</v>
      </c>
      <c r="DM86" t="s">
        <v>380</v>
      </c>
      <c r="DN86" s="130">
        <v>0.50529999999999997</v>
      </c>
      <c r="DS86" t="s">
        <v>380</v>
      </c>
      <c r="DT86" s="130">
        <v>0.49859999999999999</v>
      </c>
    </row>
    <row r="87" spans="1:124" x14ac:dyDescent="0.25">
      <c r="A87" t="s">
        <v>227</v>
      </c>
      <c r="B87" t="s">
        <v>56</v>
      </c>
      <c r="C87" s="5">
        <v>3</v>
      </c>
      <c r="D87">
        <v>1</v>
      </c>
      <c r="E87" s="6">
        <v>1</v>
      </c>
      <c r="F87">
        <v>1</v>
      </c>
      <c r="G87" s="6">
        <v>1</v>
      </c>
      <c r="H87">
        <v>0</v>
      </c>
      <c r="I87" s="6">
        <v>0</v>
      </c>
      <c r="J87">
        <v>1</v>
      </c>
      <c r="K87" s="3">
        <v>1</v>
      </c>
      <c r="L87">
        <v>1</v>
      </c>
      <c r="M87" s="6">
        <v>1</v>
      </c>
      <c r="N87">
        <v>0</v>
      </c>
      <c r="O87" s="6">
        <v>0</v>
      </c>
      <c r="P87">
        <v>1</v>
      </c>
      <c r="Q87" s="3">
        <v>1</v>
      </c>
      <c r="R87">
        <v>1</v>
      </c>
      <c r="S87" s="6">
        <v>1</v>
      </c>
      <c r="T87" s="78">
        <v>1</v>
      </c>
      <c r="U87" s="6">
        <v>1</v>
      </c>
      <c r="V87">
        <v>1</v>
      </c>
      <c r="W87" s="6">
        <v>1</v>
      </c>
      <c r="X87">
        <v>1</v>
      </c>
      <c r="Y87" s="6">
        <v>1</v>
      </c>
      <c r="Z87">
        <v>1</v>
      </c>
      <c r="AA87" s="6">
        <v>1</v>
      </c>
      <c r="AB87">
        <v>1</v>
      </c>
      <c r="AC87" s="3">
        <v>1</v>
      </c>
      <c r="AD87">
        <v>0</v>
      </c>
      <c r="AE87" s="6">
        <v>1</v>
      </c>
      <c r="AF87">
        <v>1</v>
      </c>
      <c r="AG87" s="3">
        <v>1</v>
      </c>
      <c r="AH87">
        <v>0</v>
      </c>
      <c r="AI87" s="6">
        <v>0</v>
      </c>
      <c r="AJ87">
        <v>1</v>
      </c>
      <c r="AK87" s="6">
        <v>1</v>
      </c>
      <c r="AL87" s="78">
        <v>0</v>
      </c>
      <c r="AM87" s="6">
        <v>0</v>
      </c>
      <c r="AN87">
        <v>0</v>
      </c>
      <c r="AO87" s="3">
        <v>0</v>
      </c>
      <c r="AP87">
        <v>1</v>
      </c>
      <c r="AQ87" s="6">
        <v>1</v>
      </c>
      <c r="AR87">
        <v>1</v>
      </c>
      <c r="AS87">
        <v>1</v>
      </c>
      <c r="AT87">
        <v>1</v>
      </c>
      <c r="AU87" s="3">
        <v>1</v>
      </c>
      <c r="AV87">
        <v>1</v>
      </c>
      <c r="AW87" s="6">
        <v>1</v>
      </c>
      <c r="AX87">
        <v>1</v>
      </c>
      <c r="AY87" s="6">
        <v>1</v>
      </c>
      <c r="AZ87">
        <v>1</v>
      </c>
      <c r="BA87" s="6">
        <v>1</v>
      </c>
      <c r="BB87">
        <v>1</v>
      </c>
      <c r="BC87" s="6">
        <v>1</v>
      </c>
      <c r="BD87">
        <v>1</v>
      </c>
      <c r="BE87" s="6">
        <v>1</v>
      </c>
      <c r="BF87">
        <v>1</v>
      </c>
      <c r="BG87" s="3">
        <v>1</v>
      </c>
      <c r="BH87" s="32">
        <v>3</v>
      </c>
      <c r="BI87" s="32">
        <v>3</v>
      </c>
      <c r="BJ87" s="32">
        <v>2</v>
      </c>
      <c r="BK87" s="32">
        <v>2</v>
      </c>
      <c r="BL87" s="85">
        <v>3</v>
      </c>
      <c r="BM87">
        <v>66</v>
      </c>
      <c r="BN87" s="3">
        <v>195</v>
      </c>
      <c r="BR87" s="11">
        <f t="shared" si="90"/>
        <v>0.75</v>
      </c>
      <c r="BS87" s="12">
        <f t="shared" si="90"/>
        <v>0.75</v>
      </c>
      <c r="BT87" s="11">
        <f t="shared" si="91"/>
        <v>0.66666666666666663</v>
      </c>
      <c r="BU87" s="12">
        <f t="shared" si="91"/>
        <v>0.66666666666666663</v>
      </c>
      <c r="BV87" s="11">
        <f t="shared" si="92"/>
        <v>1</v>
      </c>
      <c r="BW87" s="12">
        <f t="shared" si="92"/>
        <v>1</v>
      </c>
      <c r="BX87" s="11">
        <f t="shared" si="93"/>
        <v>0.88888888888888884</v>
      </c>
      <c r="BY87" s="39">
        <f t="shared" si="93"/>
        <v>0.88888888888888884</v>
      </c>
      <c r="BZ87" s="11">
        <f t="shared" si="94"/>
        <v>0.25</v>
      </c>
      <c r="CA87" s="12">
        <f t="shared" si="94"/>
        <v>0.25</v>
      </c>
      <c r="CB87" s="11">
        <f t="shared" si="95"/>
        <v>1</v>
      </c>
      <c r="CC87" s="12">
        <f t="shared" si="95"/>
        <v>1</v>
      </c>
      <c r="CD87" s="11">
        <f t="shared" si="96"/>
        <v>1</v>
      </c>
      <c r="CE87" s="12">
        <f t="shared" si="96"/>
        <v>1</v>
      </c>
      <c r="CF87" s="11">
        <f t="shared" si="97"/>
        <v>1</v>
      </c>
      <c r="CG87" s="39">
        <f t="shared" si="97"/>
        <v>1</v>
      </c>
      <c r="CJ87" s="11">
        <f t="shared" si="98"/>
        <v>3</v>
      </c>
      <c r="CK87" s="11">
        <f t="shared" si="98"/>
        <v>3</v>
      </c>
      <c r="CL87" s="11">
        <f t="shared" si="99"/>
        <v>2</v>
      </c>
      <c r="CM87" s="11">
        <f t="shared" si="99"/>
        <v>2</v>
      </c>
      <c r="CN87" s="11">
        <f t="shared" si="100"/>
        <v>6</v>
      </c>
      <c r="CO87" s="11">
        <f t="shared" si="100"/>
        <v>6</v>
      </c>
      <c r="CP87" s="11">
        <f t="shared" si="101"/>
        <v>8</v>
      </c>
      <c r="CQ87" s="39">
        <f t="shared" si="101"/>
        <v>8</v>
      </c>
      <c r="CR87" s="11">
        <f t="shared" si="102"/>
        <v>1</v>
      </c>
      <c r="CS87" s="12">
        <f t="shared" si="102"/>
        <v>1</v>
      </c>
      <c r="CT87" s="11">
        <f t="shared" si="103"/>
        <v>3</v>
      </c>
      <c r="CU87" s="12">
        <f t="shared" si="103"/>
        <v>3</v>
      </c>
      <c r="CV87" s="11">
        <f t="shared" si="104"/>
        <v>6</v>
      </c>
      <c r="CW87" s="12">
        <f t="shared" si="104"/>
        <v>6</v>
      </c>
      <c r="CX87" s="11">
        <f t="shared" si="105"/>
        <v>9</v>
      </c>
      <c r="CY87" s="39">
        <f t="shared" si="105"/>
        <v>9</v>
      </c>
      <c r="CZ87" s="11"/>
      <c r="DA87" t="s">
        <v>381</v>
      </c>
      <c r="DB87" s="131">
        <v>0.97060000000000002</v>
      </c>
      <c r="DG87" t="s">
        <v>381</v>
      </c>
      <c r="DH87" s="131">
        <v>0.97609999999999997</v>
      </c>
      <c r="DM87" t="s">
        <v>381</v>
      </c>
      <c r="DN87" s="131">
        <v>0.98250000000000004</v>
      </c>
      <c r="DS87" t="s">
        <v>381</v>
      </c>
      <c r="DT87" s="131">
        <v>0.97040000000000004</v>
      </c>
    </row>
    <row r="88" spans="1:124" x14ac:dyDescent="0.25">
      <c r="A88" t="s">
        <v>229</v>
      </c>
      <c r="B88" t="s">
        <v>56</v>
      </c>
      <c r="C88" s="5">
        <v>3</v>
      </c>
      <c r="D88">
        <v>1</v>
      </c>
      <c r="E88" s="6">
        <v>1</v>
      </c>
      <c r="F88">
        <v>1</v>
      </c>
      <c r="G88" s="6">
        <v>1</v>
      </c>
      <c r="H88">
        <v>1</v>
      </c>
      <c r="I88" s="6">
        <v>1</v>
      </c>
      <c r="J88">
        <v>1</v>
      </c>
      <c r="K88" s="3">
        <v>1</v>
      </c>
      <c r="L88">
        <v>1</v>
      </c>
      <c r="M88" s="6">
        <v>1</v>
      </c>
      <c r="N88">
        <v>1</v>
      </c>
      <c r="O88" s="6">
        <v>1</v>
      </c>
      <c r="P88">
        <v>0</v>
      </c>
      <c r="Q88" s="3">
        <v>0</v>
      </c>
      <c r="R88">
        <v>1</v>
      </c>
      <c r="S88" s="6">
        <v>1</v>
      </c>
      <c r="T88" s="78">
        <v>1</v>
      </c>
      <c r="U88" s="6">
        <v>1</v>
      </c>
      <c r="V88">
        <v>0</v>
      </c>
      <c r="W88" s="6">
        <v>0</v>
      </c>
      <c r="X88">
        <v>1</v>
      </c>
      <c r="Y88" s="6">
        <v>1</v>
      </c>
      <c r="Z88">
        <v>1</v>
      </c>
      <c r="AA88" s="6">
        <v>1</v>
      </c>
      <c r="AB88">
        <v>1</v>
      </c>
      <c r="AC88" s="3">
        <v>1</v>
      </c>
      <c r="AD88">
        <v>0</v>
      </c>
      <c r="AE88" s="6">
        <v>1</v>
      </c>
      <c r="AF88">
        <v>1</v>
      </c>
      <c r="AG88" s="3">
        <v>1</v>
      </c>
      <c r="AH88">
        <v>1</v>
      </c>
      <c r="AI88" s="6">
        <v>1</v>
      </c>
      <c r="AJ88">
        <v>1</v>
      </c>
      <c r="AK88" s="6">
        <v>1</v>
      </c>
      <c r="AL88" s="78">
        <v>0</v>
      </c>
      <c r="AM88" s="6">
        <v>0</v>
      </c>
      <c r="AN88">
        <v>0</v>
      </c>
      <c r="AO88" s="3">
        <v>0</v>
      </c>
      <c r="AP88">
        <v>0</v>
      </c>
      <c r="AQ88" s="6">
        <v>0</v>
      </c>
      <c r="AR88">
        <v>0</v>
      </c>
      <c r="AS88">
        <v>0</v>
      </c>
      <c r="AT88">
        <v>1</v>
      </c>
      <c r="AU88" s="3">
        <v>1</v>
      </c>
      <c r="AV88">
        <v>1</v>
      </c>
      <c r="AW88" s="6">
        <v>1</v>
      </c>
      <c r="AX88">
        <v>1</v>
      </c>
      <c r="AY88" s="6">
        <v>1</v>
      </c>
      <c r="AZ88">
        <v>0</v>
      </c>
      <c r="BA88" s="6">
        <v>0</v>
      </c>
      <c r="BB88">
        <v>1</v>
      </c>
      <c r="BC88" s="6">
        <v>1</v>
      </c>
      <c r="BD88">
        <v>1</v>
      </c>
      <c r="BE88" s="6">
        <v>1</v>
      </c>
      <c r="BF88">
        <v>1</v>
      </c>
      <c r="BG88" s="3">
        <v>1</v>
      </c>
      <c r="BH88" s="32">
        <v>3</v>
      </c>
      <c r="BI88" s="32">
        <v>1</v>
      </c>
      <c r="BJ88" s="32">
        <v>1</v>
      </c>
      <c r="BK88" s="32">
        <v>3</v>
      </c>
      <c r="BL88" s="85">
        <v>3</v>
      </c>
      <c r="BM88">
        <v>343</v>
      </c>
      <c r="BN88" s="3">
        <v>370</v>
      </c>
      <c r="BR88" s="11">
        <f t="shared" si="90"/>
        <v>1</v>
      </c>
      <c r="BS88" s="12">
        <f t="shared" si="90"/>
        <v>1</v>
      </c>
      <c r="BT88" s="11">
        <f t="shared" si="91"/>
        <v>0.66666666666666663</v>
      </c>
      <c r="BU88" s="12">
        <f t="shared" si="91"/>
        <v>0.66666666666666663</v>
      </c>
      <c r="BV88" s="11">
        <f t="shared" si="92"/>
        <v>0.83333333333333337</v>
      </c>
      <c r="BW88" s="12">
        <f t="shared" si="92"/>
        <v>0.83333333333333337</v>
      </c>
      <c r="BX88" s="11">
        <f t="shared" si="93"/>
        <v>0.77777777777777779</v>
      </c>
      <c r="BY88" s="39">
        <f t="shared" si="93"/>
        <v>0.77777777777777779</v>
      </c>
      <c r="BZ88" s="11">
        <f t="shared" si="94"/>
        <v>0.5</v>
      </c>
      <c r="CA88" s="12">
        <f t="shared" si="94"/>
        <v>0.5</v>
      </c>
      <c r="CB88" s="11">
        <f t="shared" si="95"/>
        <v>0.33333333333333331</v>
      </c>
      <c r="CC88" s="12">
        <f t="shared" si="95"/>
        <v>0.33333333333333331</v>
      </c>
      <c r="CD88" s="11">
        <f t="shared" si="96"/>
        <v>0.83333333333333337</v>
      </c>
      <c r="CE88" s="12">
        <f t="shared" si="96"/>
        <v>0.83333333333333337</v>
      </c>
      <c r="CF88" s="11">
        <f t="shared" si="97"/>
        <v>0.66666666666666663</v>
      </c>
      <c r="CG88" s="39">
        <f t="shared" si="97"/>
        <v>0.66666666666666663</v>
      </c>
      <c r="CJ88" s="11">
        <f t="shared" si="98"/>
        <v>4</v>
      </c>
      <c r="CK88" s="11">
        <f t="shared" si="98"/>
        <v>4</v>
      </c>
      <c r="CL88" s="11">
        <f t="shared" si="99"/>
        <v>2</v>
      </c>
      <c r="CM88" s="11">
        <f t="shared" si="99"/>
        <v>2</v>
      </c>
      <c r="CN88" s="11">
        <f t="shared" si="100"/>
        <v>5</v>
      </c>
      <c r="CO88" s="11">
        <f t="shared" si="100"/>
        <v>5</v>
      </c>
      <c r="CP88" s="11">
        <f t="shared" si="101"/>
        <v>7</v>
      </c>
      <c r="CQ88" s="39">
        <f t="shared" si="101"/>
        <v>7</v>
      </c>
      <c r="CR88" s="11">
        <f t="shared" si="102"/>
        <v>2</v>
      </c>
      <c r="CS88" s="12">
        <f t="shared" si="102"/>
        <v>2</v>
      </c>
      <c r="CT88" s="11">
        <f t="shared" si="103"/>
        <v>1</v>
      </c>
      <c r="CU88" s="12">
        <f t="shared" si="103"/>
        <v>1</v>
      </c>
      <c r="CV88" s="11">
        <f t="shared" si="104"/>
        <v>5</v>
      </c>
      <c r="CW88" s="12">
        <f t="shared" si="104"/>
        <v>5</v>
      </c>
      <c r="CX88" s="11">
        <f t="shared" si="105"/>
        <v>6</v>
      </c>
      <c r="CY88" s="39">
        <f t="shared" si="105"/>
        <v>6</v>
      </c>
      <c r="CZ88" s="11"/>
    </row>
    <row r="89" spans="1:124" x14ac:dyDescent="0.25">
      <c r="A89" t="s">
        <v>247</v>
      </c>
      <c r="B89" t="s">
        <v>56</v>
      </c>
      <c r="C89" s="5">
        <v>3</v>
      </c>
      <c r="D89">
        <v>1</v>
      </c>
      <c r="E89" s="6">
        <v>1</v>
      </c>
      <c r="F89">
        <v>1</v>
      </c>
      <c r="G89" s="6">
        <v>1</v>
      </c>
      <c r="H89">
        <v>0</v>
      </c>
      <c r="I89" s="6">
        <v>0</v>
      </c>
      <c r="J89">
        <v>0</v>
      </c>
      <c r="K89" s="3">
        <v>0</v>
      </c>
      <c r="L89">
        <v>1</v>
      </c>
      <c r="M89" s="6">
        <v>1</v>
      </c>
      <c r="N89">
        <v>0</v>
      </c>
      <c r="O89" s="6">
        <v>0</v>
      </c>
      <c r="P89">
        <v>1</v>
      </c>
      <c r="Q89" s="3">
        <v>1</v>
      </c>
      <c r="R89">
        <v>1</v>
      </c>
      <c r="S89" s="6">
        <v>1</v>
      </c>
      <c r="T89" s="78">
        <v>1</v>
      </c>
      <c r="U89" s="6">
        <v>1</v>
      </c>
      <c r="V89">
        <v>1</v>
      </c>
      <c r="W89" s="6">
        <v>1</v>
      </c>
      <c r="X89">
        <v>1</v>
      </c>
      <c r="Y89" s="6">
        <v>1</v>
      </c>
      <c r="Z89">
        <v>1</v>
      </c>
      <c r="AA89" s="6">
        <v>1</v>
      </c>
      <c r="AB89">
        <v>1</v>
      </c>
      <c r="AC89" s="3">
        <v>1</v>
      </c>
      <c r="AD89">
        <v>1</v>
      </c>
      <c r="AE89" s="6">
        <v>1</v>
      </c>
      <c r="AF89">
        <v>1</v>
      </c>
      <c r="AG89" s="3">
        <v>0</v>
      </c>
      <c r="AH89">
        <v>1</v>
      </c>
      <c r="AI89" s="6">
        <v>1</v>
      </c>
      <c r="AJ89">
        <v>0</v>
      </c>
      <c r="AK89" s="6">
        <v>0</v>
      </c>
      <c r="AL89" s="78">
        <v>0</v>
      </c>
      <c r="AM89" s="6">
        <v>0</v>
      </c>
      <c r="AN89">
        <v>0</v>
      </c>
      <c r="AO89" s="3">
        <v>0</v>
      </c>
      <c r="AP89">
        <v>1</v>
      </c>
      <c r="AQ89" s="6">
        <v>1</v>
      </c>
      <c r="AR89">
        <v>1</v>
      </c>
      <c r="AS89">
        <v>1</v>
      </c>
      <c r="AT89">
        <v>1</v>
      </c>
      <c r="AU89" s="3">
        <v>1</v>
      </c>
      <c r="AV89">
        <v>1</v>
      </c>
      <c r="AW89" s="6">
        <v>1</v>
      </c>
      <c r="AX89">
        <v>1</v>
      </c>
      <c r="AY89" s="6">
        <v>1</v>
      </c>
      <c r="AZ89">
        <v>1</v>
      </c>
      <c r="BA89" s="6">
        <v>1</v>
      </c>
      <c r="BB89">
        <v>1</v>
      </c>
      <c r="BC89" s="6">
        <v>1</v>
      </c>
      <c r="BD89">
        <v>0</v>
      </c>
      <c r="BE89" s="6">
        <v>0</v>
      </c>
      <c r="BF89">
        <v>1</v>
      </c>
      <c r="BG89" s="3">
        <v>1</v>
      </c>
      <c r="BH89" s="32">
        <v>3</v>
      </c>
      <c r="BI89" s="32">
        <v>3</v>
      </c>
      <c r="BJ89" s="32">
        <v>2</v>
      </c>
      <c r="BK89" s="32">
        <v>5</v>
      </c>
      <c r="BL89" s="85">
        <v>4</v>
      </c>
      <c r="BM89">
        <v>145</v>
      </c>
      <c r="BN89" s="3">
        <v>277</v>
      </c>
      <c r="BR89" s="11">
        <f t="shared" ref="BR89:BS96" si="114">AVERAGE(D89, F89, H89, J89)</f>
        <v>0.5</v>
      </c>
      <c r="BS89" s="12">
        <f t="shared" si="114"/>
        <v>0.5</v>
      </c>
      <c r="BT89" s="11">
        <f t="shared" ref="BT89:BU96" si="115">AVERAGE(L89, N89, P89)</f>
        <v>0.66666666666666663</v>
      </c>
      <c r="BU89" s="12">
        <f t="shared" si="115"/>
        <v>0.66666666666666663</v>
      </c>
      <c r="BV89" s="11">
        <f t="shared" ref="BV89:BW96" si="116">AVERAGE(R89, T89, V89, X89, Z89, AB89)</f>
        <v>1</v>
      </c>
      <c r="BW89" s="12">
        <f t="shared" si="116"/>
        <v>1</v>
      </c>
      <c r="BX89" s="11">
        <f t="shared" ref="BX89:BY96" si="117">AVERAGE(L89, N89, P89, R89, T89, V89, X89, Z89, AB89)</f>
        <v>0.88888888888888884</v>
      </c>
      <c r="BY89" s="39">
        <f t="shared" si="117"/>
        <v>0.88888888888888884</v>
      </c>
      <c r="BZ89" s="11">
        <f t="shared" ref="BZ89:CA96" si="118">AVERAGE(AH89, AJ89, AL89, AN89)</f>
        <v>0.25</v>
      </c>
      <c r="CA89" s="12">
        <f t="shared" si="118"/>
        <v>0.25</v>
      </c>
      <c r="CB89" s="11">
        <f t="shared" ref="CB89:CC96" si="119">AVERAGE(AP89, AR89, AT89)</f>
        <v>1</v>
      </c>
      <c r="CC89" s="12">
        <f t="shared" si="119"/>
        <v>1</v>
      </c>
      <c r="CD89" s="11">
        <f t="shared" ref="CD89:CE96" si="120">AVERAGE(AV89, AX89, AZ89, BB89, BD89, BF89)</f>
        <v>0.83333333333333337</v>
      </c>
      <c r="CE89" s="12">
        <f t="shared" si="120"/>
        <v>0.83333333333333337</v>
      </c>
      <c r="CF89" s="11">
        <f t="shared" ref="CF89:CG96" si="121">AVERAGE(AP89, AR89, AT89, AV89, AX89, AZ89, BB89, BD89, BF89)</f>
        <v>0.88888888888888884</v>
      </c>
      <c r="CG89" s="39">
        <f t="shared" si="121"/>
        <v>0.88888888888888884</v>
      </c>
      <c r="CJ89" s="11">
        <f t="shared" ref="CJ89:CK96" si="122">SUM(D89, F89, H89, J89)</f>
        <v>2</v>
      </c>
      <c r="CK89" s="11">
        <f t="shared" si="122"/>
        <v>2</v>
      </c>
      <c r="CL89" s="11">
        <f t="shared" ref="CL89:CM96" si="123">SUM(L89, N89, P89)</f>
        <v>2</v>
      </c>
      <c r="CM89" s="11">
        <f t="shared" si="123"/>
        <v>2</v>
      </c>
      <c r="CN89" s="11">
        <f t="shared" ref="CN89:CO96" si="124">SUM(R89, T89, V89, X89, Z89, AB89)</f>
        <v>6</v>
      </c>
      <c r="CO89" s="11">
        <f t="shared" si="124"/>
        <v>6</v>
      </c>
      <c r="CP89" s="11">
        <f t="shared" ref="CP89:CQ96" si="125">SUM(L89, N89, P89, R89, T89, V89, X89, Z89, AB89)</f>
        <v>8</v>
      </c>
      <c r="CQ89" s="39">
        <f t="shared" si="125"/>
        <v>8</v>
      </c>
      <c r="CR89" s="11">
        <f t="shared" ref="CR89:CS96" si="126">SUM(AH89, AJ89, AL89, AN89)</f>
        <v>1</v>
      </c>
      <c r="CS89" s="12">
        <f t="shared" si="126"/>
        <v>1</v>
      </c>
      <c r="CT89" s="11">
        <f t="shared" ref="CT89:CU96" si="127">SUM(AP89, AR89, AT89)</f>
        <v>3</v>
      </c>
      <c r="CU89" s="12">
        <f t="shared" si="127"/>
        <v>3</v>
      </c>
      <c r="CV89" s="11">
        <f t="shared" ref="CV89:CW96" si="128">SUM(AV89, AX89, AZ89, BB89, BD89, BF89)</f>
        <v>5</v>
      </c>
      <c r="CW89" s="12">
        <f t="shared" si="128"/>
        <v>5</v>
      </c>
      <c r="CX89" s="11">
        <f t="shared" ref="CX89:CY96" si="129">SUM(AP89, AR89, AT89, AV89, AX89, AZ89, BB89, BD89, BF89)</f>
        <v>8</v>
      </c>
      <c r="CY89" s="39">
        <f t="shared" si="129"/>
        <v>8</v>
      </c>
      <c r="CZ89" s="11"/>
      <c r="DA89" t="s">
        <v>382</v>
      </c>
      <c r="DG89" t="s">
        <v>382</v>
      </c>
      <c r="DM89" t="s">
        <v>382</v>
      </c>
      <c r="DS89" t="s">
        <v>382</v>
      </c>
    </row>
    <row r="90" spans="1:124" x14ac:dyDescent="0.25">
      <c r="A90" t="s">
        <v>190</v>
      </c>
      <c r="B90" t="s">
        <v>56</v>
      </c>
      <c r="C90" s="5">
        <v>3</v>
      </c>
      <c r="D90">
        <v>1</v>
      </c>
      <c r="E90" s="6">
        <v>0</v>
      </c>
      <c r="F90">
        <v>0</v>
      </c>
      <c r="G90" s="6">
        <v>0</v>
      </c>
      <c r="H90">
        <v>0</v>
      </c>
      <c r="I90" s="6">
        <v>0</v>
      </c>
      <c r="J90">
        <v>0</v>
      </c>
      <c r="K90" s="3">
        <v>0</v>
      </c>
      <c r="L90">
        <v>1</v>
      </c>
      <c r="M90" s="6">
        <v>0</v>
      </c>
      <c r="N90">
        <v>0</v>
      </c>
      <c r="O90" s="6">
        <v>0</v>
      </c>
      <c r="P90">
        <v>0</v>
      </c>
      <c r="Q90" s="3">
        <v>0</v>
      </c>
      <c r="R90">
        <v>0</v>
      </c>
      <c r="S90" s="6">
        <v>0</v>
      </c>
      <c r="T90" s="78">
        <v>1</v>
      </c>
      <c r="U90" s="6">
        <v>1</v>
      </c>
      <c r="V90">
        <v>0</v>
      </c>
      <c r="W90" s="6">
        <v>0</v>
      </c>
      <c r="X90">
        <v>1</v>
      </c>
      <c r="Y90" s="6">
        <v>1</v>
      </c>
      <c r="Z90">
        <v>0</v>
      </c>
      <c r="AA90" s="6">
        <v>0</v>
      </c>
      <c r="AB90">
        <v>1</v>
      </c>
      <c r="AC90" s="3">
        <v>0</v>
      </c>
      <c r="AD90">
        <v>0</v>
      </c>
      <c r="AE90" s="6">
        <v>0</v>
      </c>
      <c r="AF90">
        <v>1</v>
      </c>
      <c r="AG90" s="3">
        <v>1</v>
      </c>
      <c r="AH90">
        <v>1</v>
      </c>
      <c r="AI90" s="6">
        <v>0</v>
      </c>
      <c r="AJ90">
        <v>0</v>
      </c>
      <c r="AK90" s="6">
        <v>0</v>
      </c>
      <c r="AL90" s="78">
        <v>1</v>
      </c>
      <c r="AM90" s="6">
        <v>0</v>
      </c>
      <c r="AN90">
        <v>0</v>
      </c>
      <c r="AO90" s="3">
        <v>0</v>
      </c>
      <c r="AP90">
        <v>0</v>
      </c>
      <c r="AQ90" s="6">
        <v>0</v>
      </c>
      <c r="AR90">
        <v>0</v>
      </c>
      <c r="AS90">
        <v>0</v>
      </c>
      <c r="AT90">
        <v>0</v>
      </c>
      <c r="AU90" s="3">
        <v>0</v>
      </c>
      <c r="AV90">
        <v>0</v>
      </c>
      <c r="AW90" s="6">
        <v>0</v>
      </c>
      <c r="AX90">
        <v>1</v>
      </c>
      <c r="AY90" s="6">
        <v>0</v>
      </c>
      <c r="AZ90">
        <v>0</v>
      </c>
      <c r="BA90" s="6">
        <v>0</v>
      </c>
      <c r="BB90">
        <v>1</v>
      </c>
      <c r="BC90" s="6">
        <v>1</v>
      </c>
      <c r="BD90">
        <v>1</v>
      </c>
      <c r="BE90" s="6">
        <v>0</v>
      </c>
      <c r="BF90">
        <v>1</v>
      </c>
      <c r="BG90" s="3">
        <v>1</v>
      </c>
      <c r="BH90" s="32">
        <v>1</v>
      </c>
      <c r="BI90" s="32">
        <v>1</v>
      </c>
      <c r="BJ90" s="32">
        <v>2</v>
      </c>
      <c r="BK90" s="32">
        <v>5</v>
      </c>
      <c r="BL90" s="85">
        <v>3</v>
      </c>
      <c r="BM90">
        <v>123</v>
      </c>
      <c r="BN90" s="3">
        <v>326</v>
      </c>
      <c r="BR90" s="11">
        <f t="shared" si="114"/>
        <v>0.25</v>
      </c>
      <c r="BS90" s="12">
        <f t="shared" si="114"/>
        <v>0</v>
      </c>
      <c r="BT90" s="11">
        <f t="shared" si="115"/>
        <v>0.33333333333333331</v>
      </c>
      <c r="BU90" s="12">
        <f t="shared" si="115"/>
        <v>0</v>
      </c>
      <c r="BV90" s="11">
        <f t="shared" si="116"/>
        <v>0.5</v>
      </c>
      <c r="BW90" s="12">
        <f t="shared" si="116"/>
        <v>0.33333333333333331</v>
      </c>
      <c r="BX90" s="11">
        <f t="shared" si="117"/>
        <v>0.44444444444444442</v>
      </c>
      <c r="BY90" s="39">
        <f t="shared" si="117"/>
        <v>0.22222222222222221</v>
      </c>
      <c r="BZ90" s="11">
        <f t="shared" si="118"/>
        <v>0.5</v>
      </c>
      <c r="CA90" s="12">
        <f t="shared" si="118"/>
        <v>0</v>
      </c>
      <c r="CB90" s="11">
        <f t="shared" si="119"/>
        <v>0</v>
      </c>
      <c r="CC90" s="12">
        <f t="shared" si="119"/>
        <v>0</v>
      </c>
      <c r="CD90" s="11">
        <f t="shared" si="120"/>
        <v>0.66666666666666663</v>
      </c>
      <c r="CE90" s="12">
        <f t="shared" si="120"/>
        <v>0.33333333333333331</v>
      </c>
      <c r="CF90" s="11">
        <f t="shared" si="121"/>
        <v>0.44444444444444442</v>
      </c>
      <c r="CG90" s="39">
        <f t="shared" si="121"/>
        <v>0.22222222222222221</v>
      </c>
      <c r="CJ90" s="11">
        <f t="shared" si="122"/>
        <v>1</v>
      </c>
      <c r="CK90" s="11">
        <f t="shared" si="122"/>
        <v>0</v>
      </c>
      <c r="CL90" s="11">
        <f t="shared" si="123"/>
        <v>1</v>
      </c>
      <c r="CM90" s="11">
        <f t="shared" si="123"/>
        <v>0</v>
      </c>
      <c r="CN90" s="11">
        <f t="shared" si="124"/>
        <v>3</v>
      </c>
      <c r="CO90" s="11">
        <f t="shared" si="124"/>
        <v>2</v>
      </c>
      <c r="CP90" s="11">
        <f t="shared" si="125"/>
        <v>4</v>
      </c>
      <c r="CQ90" s="39">
        <f t="shared" si="125"/>
        <v>2</v>
      </c>
      <c r="CR90" s="11">
        <f t="shared" si="126"/>
        <v>2</v>
      </c>
      <c r="CS90" s="12">
        <f t="shared" si="126"/>
        <v>0</v>
      </c>
      <c r="CT90" s="11">
        <f t="shared" si="127"/>
        <v>0</v>
      </c>
      <c r="CU90" s="12">
        <f t="shared" si="127"/>
        <v>0</v>
      </c>
      <c r="CV90" s="11">
        <f t="shared" si="128"/>
        <v>4</v>
      </c>
      <c r="CW90" s="12">
        <f t="shared" si="128"/>
        <v>2</v>
      </c>
      <c r="CX90" s="11">
        <f t="shared" si="129"/>
        <v>4</v>
      </c>
      <c r="CY90" s="39">
        <f t="shared" si="129"/>
        <v>2</v>
      </c>
      <c r="CZ90" s="11"/>
    </row>
    <row r="91" spans="1:124" x14ac:dyDescent="0.25">
      <c r="A91" t="s">
        <v>258</v>
      </c>
      <c r="B91" t="s">
        <v>56</v>
      </c>
      <c r="C91" s="5">
        <v>3</v>
      </c>
      <c r="D91">
        <v>0</v>
      </c>
      <c r="E91" s="6">
        <v>0</v>
      </c>
      <c r="F91">
        <v>0</v>
      </c>
      <c r="G91" s="6">
        <v>0</v>
      </c>
      <c r="H91">
        <v>0</v>
      </c>
      <c r="I91" s="6">
        <v>0</v>
      </c>
      <c r="J91">
        <v>1</v>
      </c>
      <c r="K91" s="3">
        <v>1</v>
      </c>
      <c r="L91">
        <v>1</v>
      </c>
      <c r="M91" s="6">
        <v>1</v>
      </c>
      <c r="N91">
        <v>1</v>
      </c>
      <c r="O91" s="6">
        <v>1</v>
      </c>
      <c r="P91">
        <v>1</v>
      </c>
      <c r="Q91" s="3">
        <v>1</v>
      </c>
      <c r="R91">
        <v>1</v>
      </c>
      <c r="S91" s="6">
        <v>1</v>
      </c>
      <c r="T91" s="78">
        <v>1</v>
      </c>
      <c r="U91" s="6">
        <v>1</v>
      </c>
      <c r="V91">
        <v>1</v>
      </c>
      <c r="W91" s="6">
        <v>1</v>
      </c>
      <c r="X91">
        <v>1</v>
      </c>
      <c r="Y91" s="6">
        <v>1</v>
      </c>
      <c r="Z91">
        <v>1</v>
      </c>
      <c r="AA91" s="6">
        <v>1</v>
      </c>
      <c r="AB91">
        <v>1</v>
      </c>
      <c r="AC91" s="3">
        <v>1</v>
      </c>
      <c r="AD91">
        <v>0</v>
      </c>
      <c r="AE91" s="6">
        <v>1</v>
      </c>
      <c r="AF91">
        <v>0</v>
      </c>
      <c r="AG91" s="3">
        <v>1</v>
      </c>
      <c r="AH91">
        <v>1</v>
      </c>
      <c r="AI91" s="6">
        <v>1</v>
      </c>
      <c r="AJ91">
        <v>0</v>
      </c>
      <c r="AK91" s="6">
        <v>0</v>
      </c>
      <c r="AL91" s="78">
        <v>0</v>
      </c>
      <c r="AM91" s="6">
        <v>0</v>
      </c>
      <c r="AN91">
        <v>0</v>
      </c>
      <c r="AO91" s="3">
        <v>0</v>
      </c>
      <c r="AP91">
        <v>1</v>
      </c>
      <c r="AQ91" s="6">
        <v>1</v>
      </c>
      <c r="AR91">
        <v>1</v>
      </c>
      <c r="AS91">
        <v>1</v>
      </c>
      <c r="AT91">
        <v>1</v>
      </c>
      <c r="AU91" s="3">
        <v>1</v>
      </c>
      <c r="AV91">
        <v>1</v>
      </c>
      <c r="AW91" s="6">
        <v>1</v>
      </c>
      <c r="AX91">
        <v>1</v>
      </c>
      <c r="AY91" s="6">
        <v>1</v>
      </c>
      <c r="AZ91">
        <v>1</v>
      </c>
      <c r="BA91" s="6">
        <v>1</v>
      </c>
      <c r="BB91">
        <v>1</v>
      </c>
      <c r="BC91" s="6">
        <v>1</v>
      </c>
      <c r="BD91">
        <v>1</v>
      </c>
      <c r="BE91" s="6">
        <v>1</v>
      </c>
      <c r="BF91">
        <v>1</v>
      </c>
      <c r="BG91" s="3">
        <v>1</v>
      </c>
      <c r="BH91" s="32">
        <v>1</v>
      </c>
      <c r="BI91" s="32">
        <v>1</v>
      </c>
      <c r="BJ91" s="32">
        <v>2</v>
      </c>
      <c r="BK91" s="32">
        <v>4</v>
      </c>
      <c r="BL91" s="85">
        <v>2</v>
      </c>
      <c r="BM91">
        <v>140</v>
      </c>
      <c r="BN91" s="3">
        <v>676</v>
      </c>
      <c r="BR91" s="11">
        <f t="shared" si="114"/>
        <v>0.25</v>
      </c>
      <c r="BS91" s="12">
        <f t="shared" si="114"/>
        <v>0.25</v>
      </c>
      <c r="BT91" s="11">
        <f t="shared" si="115"/>
        <v>1</v>
      </c>
      <c r="BU91" s="12">
        <f t="shared" si="115"/>
        <v>1</v>
      </c>
      <c r="BV91" s="11">
        <f t="shared" si="116"/>
        <v>1</v>
      </c>
      <c r="BW91" s="12">
        <f t="shared" si="116"/>
        <v>1</v>
      </c>
      <c r="BX91" s="11">
        <f t="shared" si="117"/>
        <v>1</v>
      </c>
      <c r="BY91" s="39">
        <f t="shared" si="117"/>
        <v>1</v>
      </c>
      <c r="BZ91" s="11">
        <f t="shared" si="118"/>
        <v>0.25</v>
      </c>
      <c r="CA91" s="12">
        <f t="shared" si="118"/>
        <v>0.25</v>
      </c>
      <c r="CB91" s="11">
        <f t="shared" si="119"/>
        <v>1</v>
      </c>
      <c r="CC91" s="12">
        <f t="shared" si="119"/>
        <v>1</v>
      </c>
      <c r="CD91" s="11">
        <f t="shared" si="120"/>
        <v>1</v>
      </c>
      <c r="CE91" s="12">
        <f t="shared" si="120"/>
        <v>1</v>
      </c>
      <c r="CF91" s="11">
        <f t="shared" si="121"/>
        <v>1</v>
      </c>
      <c r="CG91" s="39">
        <f t="shared" si="121"/>
        <v>1</v>
      </c>
      <c r="CJ91" s="11">
        <f t="shared" si="122"/>
        <v>1</v>
      </c>
      <c r="CK91" s="11">
        <f t="shared" si="122"/>
        <v>1</v>
      </c>
      <c r="CL91" s="11">
        <f t="shared" si="123"/>
        <v>3</v>
      </c>
      <c r="CM91" s="11">
        <f t="shared" si="123"/>
        <v>3</v>
      </c>
      <c r="CN91" s="11">
        <f t="shared" si="124"/>
        <v>6</v>
      </c>
      <c r="CO91" s="11">
        <f t="shared" si="124"/>
        <v>6</v>
      </c>
      <c r="CP91" s="11">
        <f t="shared" si="125"/>
        <v>9</v>
      </c>
      <c r="CQ91" s="39">
        <f t="shared" si="125"/>
        <v>9</v>
      </c>
      <c r="CR91" s="11">
        <f t="shared" si="126"/>
        <v>1</v>
      </c>
      <c r="CS91" s="12">
        <f t="shared" si="126"/>
        <v>1</v>
      </c>
      <c r="CT91" s="11">
        <f t="shared" si="127"/>
        <v>3</v>
      </c>
      <c r="CU91" s="12">
        <f t="shared" si="127"/>
        <v>3</v>
      </c>
      <c r="CV91" s="11">
        <f t="shared" si="128"/>
        <v>6</v>
      </c>
      <c r="CW91" s="12">
        <f t="shared" si="128"/>
        <v>6</v>
      </c>
      <c r="CX91" s="11">
        <f t="shared" si="129"/>
        <v>9</v>
      </c>
      <c r="CY91" s="39">
        <f t="shared" si="129"/>
        <v>9</v>
      </c>
      <c r="CZ91" s="11"/>
      <c r="DA91" t="s">
        <v>383</v>
      </c>
      <c r="DB91" s="129">
        <v>0.66125462962963188</v>
      </c>
      <c r="DG91" t="s">
        <v>383</v>
      </c>
      <c r="DH91" s="129">
        <v>0.60291805555555655</v>
      </c>
      <c r="DM91" t="s">
        <v>383</v>
      </c>
      <c r="DN91" s="129">
        <v>0.75019259259259297</v>
      </c>
      <c r="DS91" t="s">
        <v>383</v>
      </c>
      <c r="DT91" s="129">
        <v>0.70319351851851841</v>
      </c>
    </row>
    <row r="92" spans="1:124" x14ac:dyDescent="0.25">
      <c r="A92" t="s">
        <v>170</v>
      </c>
      <c r="B92" t="s">
        <v>56</v>
      </c>
      <c r="C92" s="5">
        <v>3</v>
      </c>
      <c r="D92">
        <v>1</v>
      </c>
      <c r="E92" s="6">
        <v>1</v>
      </c>
      <c r="F92">
        <v>0</v>
      </c>
      <c r="G92" s="6">
        <v>0</v>
      </c>
      <c r="H92">
        <v>1</v>
      </c>
      <c r="I92" s="6">
        <v>1</v>
      </c>
      <c r="J92">
        <v>0</v>
      </c>
      <c r="K92" s="3">
        <v>0</v>
      </c>
      <c r="L92">
        <v>1</v>
      </c>
      <c r="M92" s="6">
        <v>1</v>
      </c>
      <c r="N92">
        <v>1</v>
      </c>
      <c r="O92" s="6">
        <v>1</v>
      </c>
      <c r="P92">
        <v>1</v>
      </c>
      <c r="Q92" s="3">
        <v>1</v>
      </c>
      <c r="R92">
        <v>1</v>
      </c>
      <c r="S92" s="6">
        <v>1</v>
      </c>
      <c r="T92" s="78">
        <v>1</v>
      </c>
      <c r="U92" s="6">
        <v>1</v>
      </c>
      <c r="V92">
        <v>1</v>
      </c>
      <c r="W92" s="6">
        <v>1</v>
      </c>
      <c r="X92">
        <v>1</v>
      </c>
      <c r="Y92" s="6">
        <v>1</v>
      </c>
      <c r="Z92">
        <v>1</v>
      </c>
      <c r="AA92" s="6">
        <v>1</v>
      </c>
      <c r="AB92">
        <v>1</v>
      </c>
      <c r="AC92" s="3">
        <v>1</v>
      </c>
      <c r="AD92">
        <v>1</v>
      </c>
      <c r="AE92" s="6">
        <v>0</v>
      </c>
      <c r="AF92">
        <v>1</v>
      </c>
      <c r="AG92" s="3">
        <v>1</v>
      </c>
      <c r="AH92">
        <v>1</v>
      </c>
      <c r="AI92" s="6">
        <v>1</v>
      </c>
      <c r="AJ92">
        <v>0</v>
      </c>
      <c r="AK92" s="6">
        <v>0</v>
      </c>
      <c r="AL92" s="78">
        <v>0</v>
      </c>
      <c r="AM92" s="6">
        <v>0</v>
      </c>
      <c r="AN92">
        <v>0</v>
      </c>
      <c r="AO92" s="3">
        <v>0</v>
      </c>
      <c r="AP92">
        <v>1</v>
      </c>
      <c r="AQ92" s="6">
        <v>1</v>
      </c>
      <c r="AR92">
        <v>1</v>
      </c>
      <c r="AS92">
        <v>1</v>
      </c>
      <c r="AT92">
        <v>1</v>
      </c>
      <c r="AU92" s="3">
        <v>1</v>
      </c>
      <c r="AV92">
        <v>1</v>
      </c>
      <c r="AW92" s="6">
        <v>1</v>
      </c>
      <c r="AX92">
        <v>1</v>
      </c>
      <c r="AY92" s="6">
        <v>1</v>
      </c>
      <c r="AZ92">
        <v>1</v>
      </c>
      <c r="BA92" s="6">
        <v>1</v>
      </c>
      <c r="BB92">
        <v>1</v>
      </c>
      <c r="BC92" s="6">
        <v>1</v>
      </c>
      <c r="BD92">
        <v>1</v>
      </c>
      <c r="BE92" s="6">
        <v>1</v>
      </c>
      <c r="BF92">
        <v>1</v>
      </c>
      <c r="BG92" s="3">
        <v>1</v>
      </c>
      <c r="BH92" s="32">
        <v>4</v>
      </c>
      <c r="BI92" s="32">
        <v>4</v>
      </c>
      <c r="BJ92" s="32">
        <v>2</v>
      </c>
      <c r="BK92" s="32">
        <v>1</v>
      </c>
      <c r="BL92" s="85">
        <v>2</v>
      </c>
      <c r="BM92">
        <v>58</v>
      </c>
      <c r="BN92" s="3">
        <v>1034</v>
      </c>
      <c r="BR92" s="11">
        <f t="shared" si="114"/>
        <v>0.5</v>
      </c>
      <c r="BS92" s="12">
        <f t="shared" si="114"/>
        <v>0.5</v>
      </c>
      <c r="BT92" s="11">
        <f t="shared" si="115"/>
        <v>1</v>
      </c>
      <c r="BU92" s="12">
        <f t="shared" si="115"/>
        <v>1</v>
      </c>
      <c r="BV92" s="11">
        <f t="shared" si="116"/>
        <v>1</v>
      </c>
      <c r="BW92" s="12">
        <f t="shared" si="116"/>
        <v>1</v>
      </c>
      <c r="BX92" s="11">
        <f t="shared" si="117"/>
        <v>1</v>
      </c>
      <c r="BY92" s="39">
        <f t="shared" si="117"/>
        <v>1</v>
      </c>
      <c r="BZ92" s="11">
        <f t="shared" si="118"/>
        <v>0.25</v>
      </c>
      <c r="CA92" s="12">
        <f t="shared" si="118"/>
        <v>0.25</v>
      </c>
      <c r="CB92" s="11">
        <f t="shared" si="119"/>
        <v>1</v>
      </c>
      <c r="CC92" s="12">
        <f t="shared" si="119"/>
        <v>1</v>
      </c>
      <c r="CD92" s="11">
        <f t="shared" si="120"/>
        <v>1</v>
      </c>
      <c r="CE92" s="12">
        <f t="shared" si="120"/>
        <v>1</v>
      </c>
      <c r="CF92" s="11">
        <f t="shared" si="121"/>
        <v>1</v>
      </c>
      <c r="CG92" s="39">
        <f t="shared" si="121"/>
        <v>1</v>
      </c>
      <c r="CJ92" s="11">
        <f t="shared" si="122"/>
        <v>2</v>
      </c>
      <c r="CK92" s="11">
        <f t="shared" si="122"/>
        <v>2</v>
      </c>
      <c r="CL92" s="11">
        <f t="shared" si="123"/>
        <v>3</v>
      </c>
      <c r="CM92" s="11">
        <f t="shared" si="123"/>
        <v>3</v>
      </c>
      <c r="CN92" s="11">
        <f t="shared" si="124"/>
        <v>6</v>
      </c>
      <c r="CO92" s="11">
        <f t="shared" si="124"/>
        <v>6</v>
      </c>
      <c r="CP92" s="11">
        <f t="shared" si="125"/>
        <v>9</v>
      </c>
      <c r="CQ92" s="39">
        <f t="shared" si="125"/>
        <v>9</v>
      </c>
      <c r="CR92" s="11">
        <f t="shared" si="126"/>
        <v>1</v>
      </c>
      <c r="CS92" s="12">
        <f t="shared" si="126"/>
        <v>1</v>
      </c>
      <c r="CT92" s="11">
        <f t="shared" si="127"/>
        <v>3</v>
      </c>
      <c r="CU92" s="12">
        <f t="shared" si="127"/>
        <v>3</v>
      </c>
      <c r="CV92" s="11">
        <f t="shared" si="128"/>
        <v>6</v>
      </c>
      <c r="CW92" s="12">
        <f t="shared" si="128"/>
        <v>6</v>
      </c>
      <c r="CX92" s="11">
        <f t="shared" si="129"/>
        <v>9</v>
      </c>
      <c r="CY92" s="39">
        <f t="shared" si="129"/>
        <v>9</v>
      </c>
      <c r="CZ92" s="11"/>
      <c r="DA92" t="s">
        <v>384</v>
      </c>
      <c r="DB92" s="130">
        <v>6.2328565319545573E-2</v>
      </c>
      <c r="DG92" t="s">
        <v>384</v>
      </c>
      <c r="DH92" s="130">
        <v>6.8564298268222648E-2</v>
      </c>
      <c r="DM92" t="s">
        <v>384</v>
      </c>
      <c r="DN92" s="130">
        <v>5.105031706803162E-2</v>
      </c>
      <c r="DS92" t="s">
        <v>384</v>
      </c>
      <c r="DT92" s="130">
        <v>6.5603425941932983E-2</v>
      </c>
    </row>
    <row r="93" spans="1:124" x14ac:dyDescent="0.25">
      <c r="A93" t="s">
        <v>248</v>
      </c>
      <c r="B93" t="s">
        <v>56</v>
      </c>
      <c r="C93" s="5">
        <v>3</v>
      </c>
      <c r="D93">
        <v>1</v>
      </c>
      <c r="E93" s="6">
        <v>1</v>
      </c>
      <c r="F93">
        <v>0</v>
      </c>
      <c r="G93" s="6">
        <v>0</v>
      </c>
      <c r="H93">
        <v>0</v>
      </c>
      <c r="I93" s="6">
        <v>0</v>
      </c>
      <c r="J93">
        <v>1</v>
      </c>
      <c r="K93" s="3">
        <v>0</v>
      </c>
      <c r="L93">
        <v>1</v>
      </c>
      <c r="M93" s="6">
        <v>1</v>
      </c>
      <c r="N93">
        <v>1</v>
      </c>
      <c r="O93" s="6">
        <v>1</v>
      </c>
      <c r="P93">
        <v>0</v>
      </c>
      <c r="Q93" s="3">
        <v>0</v>
      </c>
      <c r="R93">
        <v>1</v>
      </c>
      <c r="S93" s="6">
        <v>1</v>
      </c>
      <c r="T93" s="78">
        <v>1</v>
      </c>
      <c r="U93" s="6">
        <v>1</v>
      </c>
      <c r="V93">
        <v>0</v>
      </c>
      <c r="W93" s="6">
        <v>0</v>
      </c>
      <c r="X93">
        <v>1</v>
      </c>
      <c r="Y93" s="6">
        <v>1</v>
      </c>
      <c r="Z93">
        <v>1</v>
      </c>
      <c r="AA93" s="6">
        <v>1</v>
      </c>
      <c r="AB93">
        <v>0</v>
      </c>
      <c r="AC93" s="3">
        <v>1</v>
      </c>
      <c r="AD93">
        <v>1</v>
      </c>
      <c r="AE93" s="6">
        <v>0</v>
      </c>
      <c r="AF93">
        <v>1</v>
      </c>
      <c r="AG93" s="3">
        <v>1</v>
      </c>
      <c r="AH93">
        <v>1</v>
      </c>
      <c r="AI93" s="6">
        <v>1</v>
      </c>
      <c r="AJ93">
        <v>1</v>
      </c>
      <c r="AK93" s="6">
        <v>1</v>
      </c>
      <c r="AL93" s="78">
        <v>0</v>
      </c>
      <c r="AM93" s="6">
        <v>0</v>
      </c>
      <c r="AN93">
        <v>0</v>
      </c>
      <c r="AO93" s="3">
        <v>0</v>
      </c>
      <c r="AP93">
        <v>1</v>
      </c>
      <c r="AQ93" s="6">
        <v>1</v>
      </c>
      <c r="AR93">
        <v>1</v>
      </c>
      <c r="AS93">
        <v>1</v>
      </c>
      <c r="AT93">
        <v>1</v>
      </c>
      <c r="AU93" s="3">
        <v>1</v>
      </c>
      <c r="AV93">
        <v>1</v>
      </c>
      <c r="AW93" s="6">
        <v>1</v>
      </c>
      <c r="AX93">
        <v>1</v>
      </c>
      <c r="AY93" s="6">
        <v>1</v>
      </c>
      <c r="AZ93">
        <v>1</v>
      </c>
      <c r="BA93" s="6">
        <v>1</v>
      </c>
      <c r="BB93">
        <v>1</v>
      </c>
      <c r="BC93" s="6">
        <v>1</v>
      </c>
      <c r="BD93">
        <v>0</v>
      </c>
      <c r="BE93" s="6">
        <v>0</v>
      </c>
      <c r="BF93">
        <v>1</v>
      </c>
      <c r="BG93" s="3">
        <v>1</v>
      </c>
      <c r="BH93" s="32">
        <v>3</v>
      </c>
      <c r="BI93" s="32">
        <v>3</v>
      </c>
      <c r="BJ93" s="32">
        <v>3</v>
      </c>
      <c r="BK93" s="32">
        <v>2</v>
      </c>
      <c r="BL93" s="85">
        <v>6</v>
      </c>
      <c r="BM93">
        <v>56</v>
      </c>
      <c r="BN93" s="3">
        <v>642</v>
      </c>
      <c r="BR93" s="11">
        <f t="shared" si="114"/>
        <v>0.5</v>
      </c>
      <c r="BS93" s="12">
        <f t="shared" si="114"/>
        <v>0.25</v>
      </c>
      <c r="BT93" s="11">
        <f t="shared" si="115"/>
        <v>0.66666666666666663</v>
      </c>
      <c r="BU93" s="12">
        <f t="shared" si="115"/>
        <v>0.66666666666666663</v>
      </c>
      <c r="BV93" s="11">
        <f t="shared" si="116"/>
        <v>0.66666666666666663</v>
      </c>
      <c r="BW93" s="12">
        <f t="shared" si="116"/>
        <v>0.83333333333333337</v>
      </c>
      <c r="BX93" s="11">
        <f t="shared" si="117"/>
        <v>0.66666666666666663</v>
      </c>
      <c r="BY93" s="39">
        <f t="shared" si="117"/>
        <v>0.77777777777777779</v>
      </c>
      <c r="BZ93" s="11">
        <f t="shared" si="118"/>
        <v>0.5</v>
      </c>
      <c r="CA93" s="12">
        <f t="shared" si="118"/>
        <v>0.5</v>
      </c>
      <c r="CB93" s="11">
        <f t="shared" si="119"/>
        <v>1</v>
      </c>
      <c r="CC93" s="12">
        <f t="shared" si="119"/>
        <v>1</v>
      </c>
      <c r="CD93" s="11">
        <f t="shared" si="120"/>
        <v>0.83333333333333337</v>
      </c>
      <c r="CE93" s="12">
        <f t="shared" si="120"/>
        <v>0.83333333333333337</v>
      </c>
      <c r="CF93" s="11">
        <f t="shared" si="121"/>
        <v>0.88888888888888884</v>
      </c>
      <c r="CG93" s="39">
        <f t="shared" si="121"/>
        <v>0.88888888888888884</v>
      </c>
      <c r="CJ93" s="11">
        <f t="shared" si="122"/>
        <v>2</v>
      </c>
      <c r="CK93" s="11">
        <f t="shared" si="122"/>
        <v>1</v>
      </c>
      <c r="CL93" s="11">
        <f t="shared" si="123"/>
        <v>2</v>
      </c>
      <c r="CM93" s="11">
        <f t="shared" si="123"/>
        <v>2</v>
      </c>
      <c r="CN93" s="11">
        <f t="shared" si="124"/>
        <v>4</v>
      </c>
      <c r="CO93" s="11">
        <f t="shared" si="124"/>
        <v>5</v>
      </c>
      <c r="CP93" s="11">
        <f t="shared" si="125"/>
        <v>6</v>
      </c>
      <c r="CQ93" s="39">
        <f t="shared" si="125"/>
        <v>7</v>
      </c>
      <c r="CR93" s="11">
        <f t="shared" si="126"/>
        <v>2</v>
      </c>
      <c r="CS93" s="12">
        <f t="shared" si="126"/>
        <v>2</v>
      </c>
      <c r="CT93" s="11">
        <f t="shared" si="127"/>
        <v>3</v>
      </c>
      <c r="CU93" s="12">
        <f t="shared" si="127"/>
        <v>3</v>
      </c>
      <c r="CV93" s="11">
        <f t="shared" si="128"/>
        <v>5</v>
      </c>
      <c r="CW93" s="12">
        <f t="shared" si="128"/>
        <v>5</v>
      </c>
      <c r="CX93" s="11">
        <f t="shared" si="129"/>
        <v>8</v>
      </c>
      <c r="CY93" s="39">
        <f t="shared" si="129"/>
        <v>8</v>
      </c>
      <c r="CZ93" s="11"/>
      <c r="DA93" t="s">
        <v>385</v>
      </c>
      <c r="DB93" s="130">
        <v>0.53703703703703687</v>
      </c>
      <c r="DG93" t="s">
        <v>385</v>
      </c>
      <c r="DH93" s="130">
        <v>0.4675925925925925</v>
      </c>
      <c r="DM93" t="s">
        <v>385</v>
      </c>
      <c r="DN93" s="130">
        <v>0.64351851851851871</v>
      </c>
      <c r="DS93" t="s">
        <v>385</v>
      </c>
      <c r="DT93" s="130">
        <v>0.56944444444444431</v>
      </c>
    </row>
    <row r="94" spans="1:124" x14ac:dyDescent="0.25">
      <c r="A94" t="s">
        <v>204</v>
      </c>
      <c r="B94" t="s">
        <v>56</v>
      </c>
      <c r="C94" s="5">
        <v>3</v>
      </c>
      <c r="D94">
        <v>1</v>
      </c>
      <c r="E94" s="6">
        <v>0</v>
      </c>
      <c r="F94">
        <v>1</v>
      </c>
      <c r="G94" s="6">
        <v>0</v>
      </c>
      <c r="H94">
        <v>0</v>
      </c>
      <c r="I94" s="6">
        <v>0</v>
      </c>
      <c r="J94">
        <v>1</v>
      </c>
      <c r="K94" s="3">
        <v>0</v>
      </c>
      <c r="L94">
        <v>1</v>
      </c>
      <c r="M94" s="6">
        <v>0</v>
      </c>
      <c r="N94">
        <v>0</v>
      </c>
      <c r="O94" s="6">
        <v>0</v>
      </c>
      <c r="P94">
        <v>1</v>
      </c>
      <c r="Q94" s="3">
        <v>1</v>
      </c>
      <c r="R94">
        <v>1</v>
      </c>
      <c r="S94" s="6">
        <v>0</v>
      </c>
      <c r="T94" s="78">
        <v>1</v>
      </c>
      <c r="U94" s="6">
        <v>1</v>
      </c>
      <c r="V94">
        <v>1</v>
      </c>
      <c r="W94" s="6">
        <v>1</v>
      </c>
      <c r="X94">
        <v>1</v>
      </c>
      <c r="Y94" s="6">
        <v>1</v>
      </c>
      <c r="Z94">
        <v>1</v>
      </c>
      <c r="AA94" s="6">
        <v>0</v>
      </c>
      <c r="AB94">
        <v>1</v>
      </c>
      <c r="AC94" s="3">
        <v>1</v>
      </c>
      <c r="AD94">
        <v>1</v>
      </c>
      <c r="AE94" s="6">
        <v>1</v>
      </c>
      <c r="AF94">
        <v>1</v>
      </c>
      <c r="AG94" s="3">
        <v>1</v>
      </c>
      <c r="AH94">
        <v>1</v>
      </c>
      <c r="AI94" s="6">
        <v>1</v>
      </c>
      <c r="AJ94">
        <v>1</v>
      </c>
      <c r="AK94" s="6">
        <v>1</v>
      </c>
      <c r="AL94" s="78">
        <v>0</v>
      </c>
      <c r="AM94" s="6">
        <v>0</v>
      </c>
      <c r="AN94">
        <v>0</v>
      </c>
      <c r="AO94" s="3">
        <v>0</v>
      </c>
      <c r="AP94">
        <v>0</v>
      </c>
      <c r="AQ94" s="6">
        <v>1</v>
      </c>
      <c r="AR94">
        <v>1</v>
      </c>
      <c r="AS94">
        <v>1</v>
      </c>
      <c r="AT94">
        <v>1</v>
      </c>
      <c r="AU94" s="3">
        <v>1</v>
      </c>
      <c r="AV94">
        <v>1</v>
      </c>
      <c r="AW94" s="6">
        <v>1</v>
      </c>
      <c r="AX94">
        <v>1</v>
      </c>
      <c r="AY94" s="6">
        <v>1</v>
      </c>
      <c r="AZ94">
        <v>1</v>
      </c>
      <c r="BA94" s="6">
        <v>1</v>
      </c>
      <c r="BB94">
        <v>0</v>
      </c>
      <c r="BC94" s="6">
        <v>0</v>
      </c>
      <c r="BD94">
        <v>1</v>
      </c>
      <c r="BE94" s="6">
        <v>1</v>
      </c>
      <c r="BF94">
        <v>1</v>
      </c>
      <c r="BG94" s="3">
        <v>1</v>
      </c>
      <c r="BH94" s="32">
        <v>3</v>
      </c>
      <c r="BI94" s="32">
        <v>2</v>
      </c>
      <c r="BJ94" s="32">
        <v>2</v>
      </c>
      <c r="BK94" s="32">
        <v>4</v>
      </c>
      <c r="BL94" s="85">
        <v>3</v>
      </c>
      <c r="BM94">
        <v>41</v>
      </c>
      <c r="BN94" s="3">
        <v>257</v>
      </c>
      <c r="BR94" s="11">
        <f t="shared" si="114"/>
        <v>0.75</v>
      </c>
      <c r="BS94" s="12">
        <f t="shared" si="114"/>
        <v>0</v>
      </c>
      <c r="BT94" s="11">
        <f t="shared" si="115"/>
        <v>0.66666666666666663</v>
      </c>
      <c r="BU94" s="12">
        <f t="shared" si="115"/>
        <v>0.33333333333333331</v>
      </c>
      <c r="BV94" s="11">
        <f t="shared" si="116"/>
        <v>1</v>
      </c>
      <c r="BW94" s="12">
        <f t="shared" si="116"/>
        <v>0.66666666666666663</v>
      </c>
      <c r="BX94" s="11">
        <f t="shared" si="117"/>
        <v>0.88888888888888884</v>
      </c>
      <c r="BY94" s="39">
        <f t="shared" si="117"/>
        <v>0.55555555555555558</v>
      </c>
      <c r="BZ94" s="11">
        <f t="shared" si="118"/>
        <v>0.5</v>
      </c>
      <c r="CA94" s="12">
        <f t="shared" si="118"/>
        <v>0.5</v>
      </c>
      <c r="CB94" s="11">
        <f t="shared" si="119"/>
        <v>0.66666666666666663</v>
      </c>
      <c r="CC94" s="12">
        <f t="shared" si="119"/>
        <v>1</v>
      </c>
      <c r="CD94" s="11">
        <f t="shared" si="120"/>
        <v>0.83333333333333337</v>
      </c>
      <c r="CE94" s="12">
        <f t="shared" si="120"/>
        <v>0.83333333333333337</v>
      </c>
      <c r="CF94" s="11">
        <f t="shared" si="121"/>
        <v>0.77777777777777779</v>
      </c>
      <c r="CG94" s="39">
        <f t="shared" si="121"/>
        <v>0.88888888888888884</v>
      </c>
      <c r="CJ94" s="11">
        <f t="shared" si="122"/>
        <v>3</v>
      </c>
      <c r="CK94" s="11">
        <f t="shared" si="122"/>
        <v>0</v>
      </c>
      <c r="CL94" s="11">
        <f t="shared" si="123"/>
        <v>2</v>
      </c>
      <c r="CM94" s="11">
        <f t="shared" si="123"/>
        <v>1</v>
      </c>
      <c r="CN94" s="11">
        <f t="shared" si="124"/>
        <v>6</v>
      </c>
      <c r="CO94" s="11">
        <f t="shared" si="124"/>
        <v>4</v>
      </c>
      <c r="CP94" s="11">
        <f t="shared" si="125"/>
        <v>8</v>
      </c>
      <c r="CQ94" s="39">
        <f t="shared" si="125"/>
        <v>5</v>
      </c>
      <c r="CR94" s="11">
        <f t="shared" si="126"/>
        <v>2</v>
      </c>
      <c r="CS94" s="12">
        <f t="shared" si="126"/>
        <v>2</v>
      </c>
      <c r="CT94" s="11">
        <f t="shared" si="127"/>
        <v>2</v>
      </c>
      <c r="CU94" s="12">
        <f t="shared" si="127"/>
        <v>3</v>
      </c>
      <c r="CV94" s="11">
        <f t="shared" si="128"/>
        <v>5</v>
      </c>
      <c r="CW94" s="12">
        <f t="shared" si="128"/>
        <v>5</v>
      </c>
      <c r="CX94" s="11">
        <f t="shared" si="129"/>
        <v>7</v>
      </c>
      <c r="CY94" s="39">
        <f t="shared" si="129"/>
        <v>8</v>
      </c>
      <c r="CZ94" s="11"/>
      <c r="DA94" t="s">
        <v>386</v>
      </c>
      <c r="DB94" s="131">
        <v>0.77777777777777801</v>
      </c>
      <c r="DG94" t="s">
        <v>386</v>
      </c>
      <c r="DH94" s="131">
        <v>0.73148148148148151</v>
      </c>
      <c r="DM94" t="s">
        <v>386</v>
      </c>
      <c r="DN94" s="131">
        <v>0.84259259259259267</v>
      </c>
      <c r="DS94" t="s">
        <v>386</v>
      </c>
      <c r="DT94" s="131">
        <v>0.82407407407407429</v>
      </c>
    </row>
    <row r="95" spans="1:124" x14ac:dyDescent="0.25">
      <c r="A95" t="s">
        <v>207</v>
      </c>
      <c r="B95" t="s">
        <v>56</v>
      </c>
      <c r="C95" s="5">
        <v>3</v>
      </c>
      <c r="D95">
        <v>0</v>
      </c>
      <c r="E95" s="6">
        <v>0</v>
      </c>
      <c r="F95">
        <v>0</v>
      </c>
      <c r="G95" s="6">
        <v>0</v>
      </c>
      <c r="H95">
        <v>1</v>
      </c>
      <c r="I95" s="6">
        <v>1</v>
      </c>
      <c r="J95">
        <v>0</v>
      </c>
      <c r="K95" s="3">
        <v>0</v>
      </c>
      <c r="L95">
        <v>1</v>
      </c>
      <c r="M95" s="6">
        <v>0</v>
      </c>
      <c r="N95">
        <v>0</v>
      </c>
      <c r="O95" s="6">
        <v>0</v>
      </c>
      <c r="P95">
        <v>0</v>
      </c>
      <c r="Q95" s="3">
        <v>0</v>
      </c>
      <c r="R95">
        <v>0</v>
      </c>
      <c r="S95" s="6">
        <v>0</v>
      </c>
      <c r="T95" s="78">
        <v>1</v>
      </c>
      <c r="U95" s="6">
        <v>0</v>
      </c>
      <c r="V95">
        <v>0</v>
      </c>
      <c r="W95" s="6">
        <v>0</v>
      </c>
      <c r="X95">
        <v>0</v>
      </c>
      <c r="Y95" s="6">
        <v>0</v>
      </c>
      <c r="Z95">
        <v>0</v>
      </c>
      <c r="AA95" s="6">
        <v>0</v>
      </c>
      <c r="AB95">
        <v>1</v>
      </c>
      <c r="AC95" s="3">
        <v>1</v>
      </c>
      <c r="AD95">
        <v>1</v>
      </c>
      <c r="AE95" s="6">
        <v>1</v>
      </c>
      <c r="AF95">
        <v>1</v>
      </c>
      <c r="AG95" s="3">
        <v>1</v>
      </c>
      <c r="AH95">
        <v>0</v>
      </c>
      <c r="AI95" s="6">
        <v>0</v>
      </c>
      <c r="AJ95">
        <v>1</v>
      </c>
      <c r="AK95" s="6">
        <v>1</v>
      </c>
      <c r="AL95" s="78">
        <v>0</v>
      </c>
      <c r="AM95" s="6">
        <v>0</v>
      </c>
      <c r="AN95">
        <v>0</v>
      </c>
      <c r="AO95" s="3">
        <v>0</v>
      </c>
      <c r="AP95">
        <v>1</v>
      </c>
      <c r="AQ95" s="6">
        <v>1</v>
      </c>
      <c r="AR95">
        <v>0</v>
      </c>
      <c r="AS95">
        <v>0</v>
      </c>
      <c r="AT95">
        <v>1</v>
      </c>
      <c r="AU95" s="3">
        <v>1</v>
      </c>
      <c r="AV95">
        <v>1</v>
      </c>
      <c r="AW95" s="6">
        <v>1</v>
      </c>
      <c r="AX95">
        <v>1</v>
      </c>
      <c r="AY95" s="6">
        <v>1</v>
      </c>
      <c r="AZ95">
        <v>1</v>
      </c>
      <c r="BA95" s="6">
        <v>1</v>
      </c>
      <c r="BB95">
        <v>1</v>
      </c>
      <c r="BC95" s="6">
        <v>1</v>
      </c>
      <c r="BD95">
        <v>0</v>
      </c>
      <c r="BE95" s="6">
        <v>0</v>
      </c>
      <c r="BF95">
        <v>1</v>
      </c>
      <c r="BG95" s="3">
        <v>1</v>
      </c>
      <c r="BH95" s="32">
        <v>2</v>
      </c>
      <c r="BI95" s="32">
        <v>3</v>
      </c>
      <c r="BJ95" s="32">
        <v>1</v>
      </c>
      <c r="BK95" s="32">
        <v>5</v>
      </c>
      <c r="BL95" s="85">
        <v>2</v>
      </c>
      <c r="BM95">
        <v>67</v>
      </c>
      <c r="BN95" s="3">
        <v>269</v>
      </c>
      <c r="BR95" s="11">
        <f t="shared" si="114"/>
        <v>0.25</v>
      </c>
      <c r="BS95" s="12">
        <f t="shared" si="114"/>
        <v>0.25</v>
      </c>
      <c r="BT95" s="11">
        <f t="shared" si="115"/>
        <v>0.33333333333333331</v>
      </c>
      <c r="BU95" s="12">
        <f t="shared" si="115"/>
        <v>0</v>
      </c>
      <c r="BV95" s="11">
        <f t="shared" si="116"/>
        <v>0.33333333333333331</v>
      </c>
      <c r="BW95" s="12">
        <f t="shared" si="116"/>
        <v>0.16666666666666666</v>
      </c>
      <c r="BX95" s="11">
        <f t="shared" si="117"/>
        <v>0.33333333333333331</v>
      </c>
      <c r="BY95" s="39">
        <f t="shared" si="117"/>
        <v>0.1111111111111111</v>
      </c>
      <c r="BZ95" s="11">
        <f t="shared" si="118"/>
        <v>0.25</v>
      </c>
      <c r="CA95" s="12">
        <f t="shared" si="118"/>
        <v>0.25</v>
      </c>
      <c r="CB95" s="11">
        <f t="shared" si="119"/>
        <v>0.66666666666666663</v>
      </c>
      <c r="CC95" s="12">
        <f t="shared" si="119"/>
        <v>0.66666666666666663</v>
      </c>
      <c r="CD95" s="11">
        <f t="shared" si="120"/>
        <v>0.83333333333333337</v>
      </c>
      <c r="CE95" s="12">
        <f t="shared" si="120"/>
        <v>0.83333333333333337</v>
      </c>
      <c r="CF95" s="11">
        <f t="shared" si="121"/>
        <v>0.77777777777777779</v>
      </c>
      <c r="CG95" s="39">
        <f t="shared" si="121"/>
        <v>0.77777777777777779</v>
      </c>
      <c r="CJ95" s="11">
        <f t="shared" si="122"/>
        <v>1</v>
      </c>
      <c r="CK95" s="11">
        <f t="shared" si="122"/>
        <v>1</v>
      </c>
      <c r="CL95" s="11">
        <f t="shared" si="123"/>
        <v>1</v>
      </c>
      <c r="CM95" s="11">
        <f t="shared" si="123"/>
        <v>0</v>
      </c>
      <c r="CN95" s="11">
        <f t="shared" si="124"/>
        <v>2</v>
      </c>
      <c r="CO95" s="11">
        <f t="shared" si="124"/>
        <v>1</v>
      </c>
      <c r="CP95" s="11">
        <f t="shared" si="125"/>
        <v>3</v>
      </c>
      <c r="CQ95" s="39">
        <f t="shared" si="125"/>
        <v>1</v>
      </c>
      <c r="CR95" s="11">
        <f t="shared" si="126"/>
        <v>1</v>
      </c>
      <c r="CS95" s="12">
        <f t="shared" si="126"/>
        <v>1</v>
      </c>
      <c r="CT95" s="11">
        <f t="shared" si="127"/>
        <v>2</v>
      </c>
      <c r="CU95" s="12">
        <f t="shared" si="127"/>
        <v>2</v>
      </c>
      <c r="CV95" s="11">
        <f t="shared" si="128"/>
        <v>5</v>
      </c>
      <c r="CW95" s="12">
        <f t="shared" si="128"/>
        <v>5</v>
      </c>
      <c r="CX95" s="11">
        <f t="shared" si="129"/>
        <v>7</v>
      </c>
      <c r="CY95" s="39">
        <f t="shared" si="129"/>
        <v>7</v>
      </c>
      <c r="CZ95" s="11"/>
    </row>
    <row r="96" spans="1:124" x14ac:dyDescent="0.25">
      <c r="A96" t="s">
        <v>169</v>
      </c>
      <c r="B96" t="s">
        <v>56</v>
      </c>
      <c r="C96" s="5">
        <v>3</v>
      </c>
      <c r="D96">
        <v>1</v>
      </c>
      <c r="E96" s="6">
        <v>0</v>
      </c>
      <c r="F96">
        <v>0</v>
      </c>
      <c r="G96" s="6">
        <v>0</v>
      </c>
      <c r="H96">
        <v>1</v>
      </c>
      <c r="I96" s="6">
        <v>0</v>
      </c>
      <c r="J96">
        <v>0</v>
      </c>
      <c r="K96" s="3">
        <v>0</v>
      </c>
      <c r="L96">
        <v>1</v>
      </c>
      <c r="M96" s="6">
        <v>1</v>
      </c>
      <c r="N96">
        <v>0</v>
      </c>
      <c r="O96" s="6">
        <v>0</v>
      </c>
      <c r="P96">
        <v>1</v>
      </c>
      <c r="Q96" s="3">
        <v>0</v>
      </c>
      <c r="R96">
        <v>0</v>
      </c>
      <c r="S96" s="6">
        <v>0</v>
      </c>
      <c r="T96" s="78">
        <v>1</v>
      </c>
      <c r="U96" s="6">
        <v>0</v>
      </c>
      <c r="V96">
        <v>0</v>
      </c>
      <c r="W96" s="6">
        <v>0</v>
      </c>
      <c r="X96">
        <v>1</v>
      </c>
      <c r="Y96" s="6">
        <v>1</v>
      </c>
      <c r="Z96">
        <v>0</v>
      </c>
      <c r="AA96" s="6">
        <v>0</v>
      </c>
      <c r="AB96">
        <v>1</v>
      </c>
      <c r="AC96" s="3">
        <v>1</v>
      </c>
      <c r="AD96">
        <v>1</v>
      </c>
      <c r="AE96" s="6">
        <v>1</v>
      </c>
      <c r="AF96">
        <v>1</v>
      </c>
      <c r="AG96" s="3">
        <v>1</v>
      </c>
      <c r="AH96">
        <v>1</v>
      </c>
      <c r="AI96" s="6">
        <v>1</v>
      </c>
      <c r="AJ96">
        <v>0</v>
      </c>
      <c r="AK96" s="6">
        <v>0</v>
      </c>
      <c r="AL96" s="78">
        <v>0</v>
      </c>
      <c r="AM96" s="6">
        <v>0</v>
      </c>
      <c r="AN96">
        <v>0</v>
      </c>
      <c r="AO96" s="3">
        <v>0</v>
      </c>
      <c r="AP96">
        <v>1</v>
      </c>
      <c r="AQ96" s="6">
        <v>1</v>
      </c>
      <c r="AR96">
        <v>1</v>
      </c>
      <c r="AS96">
        <v>1</v>
      </c>
      <c r="AT96">
        <v>1</v>
      </c>
      <c r="AU96" s="3">
        <v>1</v>
      </c>
      <c r="AV96">
        <v>1</v>
      </c>
      <c r="AW96" s="6">
        <v>1</v>
      </c>
      <c r="AX96">
        <v>1</v>
      </c>
      <c r="AY96" s="6">
        <v>1</v>
      </c>
      <c r="AZ96">
        <v>1</v>
      </c>
      <c r="BA96" s="6">
        <v>1</v>
      </c>
      <c r="BB96">
        <v>0</v>
      </c>
      <c r="BC96" s="6">
        <v>0</v>
      </c>
      <c r="BD96">
        <v>1</v>
      </c>
      <c r="BE96" s="6">
        <v>1</v>
      </c>
      <c r="BF96">
        <v>1</v>
      </c>
      <c r="BG96" s="3">
        <v>1</v>
      </c>
      <c r="BH96" s="32">
        <v>3</v>
      </c>
      <c r="BI96" s="32">
        <v>3</v>
      </c>
      <c r="BJ96" s="32">
        <v>2</v>
      </c>
      <c r="BK96" s="32">
        <v>2</v>
      </c>
      <c r="BL96" s="85">
        <v>2</v>
      </c>
      <c r="BM96">
        <v>31</v>
      </c>
      <c r="BN96" s="3">
        <v>442</v>
      </c>
      <c r="BR96" s="11">
        <f t="shared" si="114"/>
        <v>0.5</v>
      </c>
      <c r="BS96" s="12">
        <f t="shared" si="114"/>
        <v>0</v>
      </c>
      <c r="BT96" s="11">
        <f t="shared" si="115"/>
        <v>0.66666666666666663</v>
      </c>
      <c r="BU96" s="12">
        <f t="shared" si="115"/>
        <v>0.33333333333333331</v>
      </c>
      <c r="BV96" s="11">
        <f t="shared" si="116"/>
        <v>0.5</v>
      </c>
      <c r="BW96" s="12">
        <f t="shared" si="116"/>
        <v>0.33333333333333331</v>
      </c>
      <c r="BX96" s="11">
        <f t="shared" si="117"/>
        <v>0.55555555555555558</v>
      </c>
      <c r="BY96" s="39">
        <f t="shared" si="117"/>
        <v>0.33333333333333331</v>
      </c>
      <c r="BZ96" s="11">
        <f t="shared" si="118"/>
        <v>0.25</v>
      </c>
      <c r="CA96" s="12">
        <f t="shared" si="118"/>
        <v>0.25</v>
      </c>
      <c r="CB96" s="11">
        <f t="shared" si="119"/>
        <v>1</v>
      </c>
      <c r="CC96" s="12">
        <f t="shared" si="119"/>
        <v>1</v>
      </c>
      <c r="CD96" s="11">
        <f t="shared" si="120"/>
        <v>0.83333333333333337</v>
      </c>
      <c r="CE96" s="12">
        <f t="shared" si="120"/>
        <v>0.83333333333333337</v>
      </c>
      <c r="CF96" s="11">
        <f t="shared" si="121"/>
        <v>0.88888888888888884</v>
      </c>
      <c r="CG96" s="39">
        <f t="shared" si="121"/>
        <v>0.88888888888888884</v>
      </c>
      <c r="CJ96" s="11">
        <f t="shared" si="122"/>
        <v>2</v>
      </c>
      <c r="CK96" s="11">
        <f t="shared" si="122"/>
        <v>0</v>
      </c>
      <c r="CL96" s="11">
        <f t="shared" si="123"/>
        <v>2</v>
      </c>
      <c r="CM96" s="11">
        <f t="shared" si="123"/>
        <v>1</v>
      </c>
      <c r="CN96" s="11">
        <f t="shared" si="124"/>
        <v>3</v>
      </c>
      <c r="CO96" s="11">
        <f t="shared" si="124"/>
        <v>2</v>
      </c>
      <c r="CP96" s="11">
        <f t="shared" si="125"/>
        <v>5</v>
      </c>
      <c r="CQ96" s="39">
        <f t="shared" si="125"/>
        <v>3</v>
      </c>
      <c r="CR96" s="11">
        <f t="shared" si="126"/>
        <v>1</v>
      </c>
      <c r="CS96" s="12">
        <f t="shared" si="126"/>
        <v>1</v>
      </c>
      <c r="CT96" s="11">
        <f t="shared" si="127"/>
        <v>3</v>
      </c>
      <c r="CU96" s="12">
        <f t="shared" si="127"/>
        <v>3</v>
      </c>
      <c r="CV96" s="11">
        <f t="shared" si="128"/>
        <v>5</v>
      </c>
      <c r="CW96" s="12">
        <f t="shared" si="128"/>
        <v>5</v>
      </c>
      <c r="CX96" s="11">
        <f t="shared" si="129"/>
        <v>8</v>
      </c>
      <c r="CY96" s="39">
        <f t="shared" si="129"/>
        <v>8</v>
      </c>
      <c r="CZ96" s="11"/>
    </row>
    <row r="97" spans="1:104" s="13" customFormat="1" ht="18.75" x14ac:dyDescent="0.3">
      <c r="A97" s="13" t="s">
        <v>368</v>
      </c>
      <c r="C97" s="30"/>
      <c r="D97" s="18">
        <f t="shared" ref="D97:BN97" si="130">AVERAGE(D73:D96)</f>
        <v>0.70833333333333337</v>
      </c>
      <c r="E97" s="19">
        <f t="shared" si="130"/>
        <v>0.45833333333333331</v>
      </c>
      <c r="F97" s="18">
        <f t="shared" si="130"/>
        <v>0.29166666666666669</v>
      </c>
      <c r="G97" s="19">
        <f t="shared" si="130"/>
        <v>0.20833333333333334</v>
      </c>
      <c r="H97" s="18">
        <f t="shared" si="130"/>
        <v>0.375</v>
      </c>
      <c r="I97" s="19">
        <f t="shared" si="130"/>
        <v>0.16666666666666666</v>
      </c>
      <c r="J97" s="18">
        <f t="shared" si="130"/>
        <v>0.29166666666666669</v>
      </c>
      <c r="K97" s="38">
        <f t="shared" si="130"/>
        <v>0.16666666666666666</v>
      </c>
      <c r="L97" s="18">
        <f t="shared" si="130"/>
        <v>0.70833333333333337</v>
      </c>
      <c r="M97" s="19">
        <f t="shared" si="130"/>
        <v>0.54166666666666663</v>
      </c>
      <c r="N97" s="18">
        <f t="shared" si="130"/>
        <v>0.41666666666666669</v>
      </c>
      <c r="O97" s="19">
        <f t="shared" si="130"/>
        <v>0.41666666666666669</v>
      </c>
      <c r="P97" s="18">
        <f t="shared" si="130"/>
        <v>0.5</v>
      </c>
      <c r="Q97" s="38">
        <f t="shared" si="130"/>
        <v>0.41666666666666669</v>
      </c>
      <c r="R97" s="18">
        <f t="shared" si="130"/>
        <v>0.625</v>
      </c>
      <c r="S97" s="19">
        <f t="shared" si="130"/>
        <v>0.54166666666666663</v>
      </c>
      <c r="T97" s="18">
        <f t="shared" si="130"/>
        <v>0.91666666666666663</v>
      </c>
      <c r="U97" s="19">
        <f t="shared" si="130"/>
        <v>0.83333333333333337</v>
      </c>
      <c r="V97" s="18">
        <f t="shared" si="130"/>
        <v>0.45833333333333331</v>
      </c>
      <c r="W97" s="19">
        <f t="shared" si="130"/>
        <v>0.45833333333333331</v>
      </c>
      <c r="X97" s="18">
        <f t="shared" si="130"/>
        <v>0.83333333333333337</v>
      </c>
      <c r="Y97" s="19">
        <f t="shared" si="130"/>
        <v>0.79166666666666663</v>
      </c>
      <c r="Z97" s="18">
        <f t="shared" si="130"/>
        <v>0.66666666666666663</v>
      </c>
      <c r="AA97" s="19">
        <f t="shared" si="130"/>
        <v>0.625</v>
      </c>
      <c r="AB97" s="18">
        <f t="shared" si="130"/>
        <v>0.83333333333333337</v>
      </c>
      <c r="AC97" s="38">
        <f t="shared" si="130"/>
        <v>0.79166666666666663</v>
      </c>
      <c r="AD97" s="18">
        <f t="shared" si="130"/>
        <v>0.58333333333333337</v>
      </c>
      <c r="AE97" s="19">
        <f t="shared" si="130"/>
        <v>0.66666666666666663</v>
      </c>
      <c r="AF97" s="18">
        <f t="shared" si="130"/>
        <v>0.91666666666666663</v>
      </c>
      <c r="AG97" s="38">
        <f t="shared" si="130"/>
        <v>0.875</v>
      </c>
      <c r="AH97" s="18">
        <f t="shared" si="130"/>
        <v>0.54166666666666663</v>
      </c>
      <c r="AI97" s="19">
        <f t="shared" si="130"/>
        <v>0.375</v>
      </c>
      <c r="AJ97" s="18">
        <f t="shared" si="130"/>
        <v>0.54166666666666663</v>
      </c>
      <c r="AK97" s="19">
        <f t="shared" si="130"/>
        <v>0.41666666666666669</v>
      </c>
      <c r="AL97" s="18">
        <f t="shared" si="130"/>
        <v>0.16666666666666666</v>
      </c>
      <c r="AM97" s="19">
        <f t="shared" si="130"/>
        <v>8.3333333333333329E-2</v>
      </c>
      <c r="AN97" s="18">
        <f t="shared" si="130"/>
        <v>4.1666666666666664E-2</v>
      </c>
      <c r="AO97" s="38">
        <f t="shared" si="130"/>
        <v>4.1666666666666664E-2</v>
      </c>
      <c r="AP97" s="18">
        <f t="shared" si="130"/>
        <v>0.70833333333333337</v>
      </c>
      <c r="AQ97" s="19">
        <f t="shared" si="130"/>
        <v>0.75</v>
      </c>
      <c r="AR97" s="18">
        <f t="shared" si="130"/>
        <v>0.66666666666666663</v>
      </c>
      <c r="AS97" s="19">
        <f t="shared" si="130"/>
        <v>0.66666666666666663</v>
      </c>
      <c r="AT97" s="18">
        <f t="shared" si="130"/>
        <v>0.66666666666666663</v>
      </c>
      <c r="AU97" s="38">
        <f t="shared" si="130"/>
        <v>0.625</v>
      </c>
      <c r="AV97" s="18">
        <f t="shared" si="130"/>
        <v>0.75</v>
      </c>
      <c r="AW97" s="19">
        <f t="shared" si="130"/>
        <v>0.70833333333333337</v>
      </c>
      <c r="AX97" s="18">
        <f t="shared" si="130"/>
        <v>0.91666666666666663</v>
      </c>
      <c r="AY97" s="19">
        <f t="shared" si="130"/>
        <v>0.79166666666666663</v>
      </c>
      <c r="AZ97" s="18">
        <f t="shared" si="130"/>
        <v>0.83333333333333337</v>
      </c>
      <c r="BA97" s="19">
        <f t="shared" si="130"/>
        <v>0.75</v>
      </c>
      <c r="BB97" s="18">
        <f t="shared" si="130"/>
        <v>0.66666666666666663</v>
      </c>
      <c r="BC97" s="19">
        <f t="shared" si="130"/>
        <v>0.66666666666666663</v>
      </c>
      <c r="BD97" s="18">
        <f t="shared" si="130"/>
        <v>0.70833333333333337</v>
      </c>
      <c r="BE97" s="19">
        <f t="shared" si="130"/>
        <v>0.625</v>
      </c>
      <c r="BF97" s="18">
        <f t="shared" si="130"/>
        <v>0.83333333333333337</v>
      </c>
      <c r="BG97" s="38">
        <f t="shared" si="130"/>
        <v>0.75</v>
      </c>
      <c r="BH97" s="104">
        <f t="shared" si="130"/>
        <v>2.4166666666666665</v>
      </c>
      <c r="BI97" s="104">
        <f t="shared" si="130"/>
        <v>2.375</v>
      </c>
      <c r="BJ97" s="104">
        <f t="shared" si="130"/>
        <v>1.7916666666666667</v>
      </c>
      <c r="BK97" s="104">
        <f t="shared" si="130"/>
        <v>3.375</v>
      </c>
      <c r="BL97" s="105">
        <f t="shared" si="130"/>
        <v>2.6666666666666665</v>
      </c>
      <c r="BM97" s="17">
        <f t="shared" si="130"/>
        <v>115.08333333333333</v>
      </c>
      <c r="BN97" s="40">
        <f t="shared" si="130"/>
        <v>465.91666666666669</v>
      </c>
      <c r="BO97" s="14"/>
      <c r="BP97" s="18"/>
      <c r="BQ97" s="38"/>
      <c r="BR97" s="18">
        <f t="shared" ref="BR97:CG97" si="131">AVERAGE(BR73:BR96)</f>
        <v>0.41666666666666669</v>
      </c>
      <c r="BS97" s="19">
        <f t="shared" si="131"/>
        <v>0.25</v>
      </c>
      <c r="BT97" s="18">
        <f t="shared" si="131"/>
        <v>0.54166666666666663</v>
      </c>
      <c r="BU97" s="19">
        <f t="shared" si="131"/>
        <v>0.45833333333333343</v>
      </c>
      <c r="BV97" s="18">
        <f t="shared" si="131"/>
        <v>0.72222222222222221</v>
      </c>
      <c r="BW97" s="19">
        <f t="shared" si="131"/>
        <v>0.67361111111111116</v>
      </c>
      <c r="BX97" s="142">
        <f t="shared" si="131"/>
        <v>0.66203703703703709</v>
      </c>
      <c r="BY97" s="143">
        <f t="shared" si="131"/>
        <v>0.60185185185185197</v>
      </c>
      <c r="BZ97" s="18">
        <f t="shared" si="131"/>
        <v>0.32291666666666669</v>
      </c>
      <c r="CA97" s="19">
        <f t="shared" si="131"/>
        <v>0.22916666666666666</v>
      </c>
      <c r="CB97" s="18">
        <f t="shared" si="131"/>
        <v>0.68055555555555547</v>
      </c>
      <c r="CC97" s="19">
        <f t="shared" si="131"/>
        <v>0.68055555555555569</v>
      </c>
      <c r="CD97" s="18">
        <f t="shared" si="131"/>
        <v>0.78472222222222221</v>
      </c>
      <c r="CE97" s="19">
        <f t="shared" si="131"/>
        <v>0.71527777777777779</v>
      </c>
      <c r="CF97" s="132">
        <f t="shared" si="131"/>
        <v>0.75000000000000011</v>
      </c>
      <c r="CG97" s="138">
        <f t="shared" si="131"/>
        <v>0.70370370370370372</v>
      </c>
      <c r="CI97" s="106" t="s">
        <v>148</v>
      </c>
      <c r="CJ97" s="18">
        <f t="shared" ref="CJ97:CY97" si="132">VARP(CJ73:CJ96)</f>
        <v>1.0555555555555556</v>
      </c>
      <c r="CK97" s="18">
        <f t="shared" si="132"/>
        <v>1.1666666666666667</v>
      </c>
      <c r="CL97" s="18">
        <f t="shared" si="132"/>
        <v>1.0677083333333333</v>
      </c>
      <c r="CM97" s="18">
        <f t="shared" si="132"/>
        <v>1.3177083333333333</v>
      </c>
      <c r="CN97" s="18">
        <f t="shared" si="132"/>
        <v>3.4722222222222223</v>
      </c>
      <c r="CO97" s="18">
        <f t="shared" si="132"/>
        <v>4.0399305555555554</v>
      </c>
      <c r="CP97" s="18">
        <f t="shared" si="132"/>
        <v>7.4565972222222223</v>
      </c>
      <c r="CQ97" s="38">
        <f t="shared" si="132"/>
        <v>9.1597222222222214</v>
      </c>
      <c r="CR97" s="18">
        <f t="shared" si="132"/>
        <v>0.62326388888888884</v>
      </c>
      <c r="CS97" s="19">
        <f t="shared" si="132"/>
        <v>0.65972222222222221</v>
      </c>
      <c r="CT97" s="18">
        <f t="shared" si="132"/>
        <v>1.2065972222222223</v>
      </c>
      <c r="CU97" s="19">
        <f t="shared" si="132"/>
        <v>1.2899305555555556</v>
      </c>
      <c r="CV97" s="18">
        <f t="shared" si="132"/>
        <v>1.7065972222222223</v>
      </c>
      <c r="CW97" s="19">
        <f t="shared" si="132"/>
        <v>3.7065972222222223</v>
      </c>
      <c r="CX97" s="18">
        <f t="shared" si="132"/>
        <v>5.104166666666667</v>
      </c>
      <c r="CY97" s="38">
        <f t="shared" si="132"/>
        <v>8.3888888888888893</v>
      </c>
      <c r="CZ97" s="18"/>
    </row>
    <row r="98" spans="1:104" s="1" customFormat="1" ht="15.75" customHeight="1" x14ac:dyDescent="0.25">
      <c r="A98" t="s">
        <v>146</v>
      </c>
      <c r="B98"/>
      <c r="C98" s="67"/>
      <c r="D98" s="43">
        <f t="shared" ref="D98:BG98" si="133">VARP(D73:D96)</f>
        <v>0.20659722222222221</v>
      </c>
      <c r="E98" s="44">
        <f t="shared" si="133"/>
        <v>0.2482638888888889</v>
      </c>
      <c r="F98" s="43">
        <f t="shared" si="133"/>
        <v>0.20659722222222221</v>
      </c>
      <c r="G98" s="44">
        <f t="shared" si="133"/>
        <v>0.16493055555555555</v>
      </c>
      <c r="H98" s="43">
        <f t="shared" si="133"/>
        <v>0.234375</v>
      </c>
      <c r="I98" s="44">
        <f t="shared" si="133"/>
        <v>0.1388888888888889</v>
      </c>
      <c r="J98" s="43">
        <f t="shared" si="133"/>
        <v>0.20659722222222221</v>
      </c>
      <c r="K98" s="45">
        <f t="shared" si="133"/>
        <v>0.1388888888888889</v>
      </c>
      <c r="L98" s="43">
        <f t="shared" si="133"/>
        <v>0.20659722222222221</v>
      </c>
      <c r="M98" s="44">
        <f t="shared" si="133"/>
        <v>0.2482638888888889</v>
      </c>
      <c r="N98" s="43">
        <f t="shared" si="133"/>
        <v>0.24305555555555555</v>
      </c>
      <c r="O98" s="44">
        <f t="shared" si="133"/>
        <v>0.24305555555555555</v>
      </c>
      <c r="P98" s="43">
        <f t="shared" si="133"/>
        <v>0.25</v>
      </c>
      <c r="Q98" s="45">
        <f t="shared" si="133"/>
        <v>0.24305555555555555</v>
      </c>
      <c r="R98" s="43">
        <f t="shared" si="133"/>
        <v>0.234375</v>
      </c>
      <c r="S98" s="44">
        <f t="shared" si="133"/>
        <v>0.2482638888888889</v>
      </c>
      <c r="T98" s="43">
        <f t="shared" si="133"/>
        <v>7.6388888888888895E-2</v>
      </c>
      <c r="U98" s="44">
        <f t="shared" si="133"/>
        <v>0.1388888888888889</v>
      </c>
      <c r="V98" s="43">
        <f t="shared" si="133"/>
        <v>0.2482638888888889</v>
      </c>
      <c r="W98" s="44">
        <f t="shared" si="133"/>
        <v>0.2482638888888889</v>
      </c>
      <c r="X98" s="43">
        <f t="shared" si="133"/>
        <v>0.1388888888888889</v>
      </c>
      <c r="Y98" s="44">
        <f t="shared" si="133"/>
        <v>0.16493055555555555</v>
      </c>
      <c r="Z98" s="43">
        <f t="shared" si="133"/>
        <v>0.22222222222222221</v>
      </c>
      <c r="AA98" s="44">
        <f t="shared" si="133"/>
        <v>0.234375</v>
      </c>
      <c r="AB98" s="43">
        <f t="shared" si="133"/>
        <v>0.1388888888888889</v>
      </c>
      <c r="AC98" s="45">
        <f t="shared" si="133"/>
        <v>0.16493055555555555</v>
      </c>
      <c r="AD98" s="43">
        <f t="shared" si="133"/>
        <v>0.24305555555555555</v>
      </c>
      <c r="AE98" s="44">
        <f t="shared" si="133"/>
        <v>0.22222222222222221</v>
      </c>
      <c r="AF98" s="43">
        <f t="shared" si="133"/>
        <v>7.6388888888888895E-2</v>
      </c>
      <c r="AG98" s="45">
        <f t="shared" si="133"/>
        <v>0.109375</v>
      </c>
      <c r="AH98" s="43">
        <f t="shared" si="133"/>
        <v>0.2482638888888889</v>
      </c>
      <c r="AI98" s="44">
        <f t="shared" si="133"/>
        <v>0.234375</v>
      </c>
      <c r="AJ98" s="43">
        <f t="shared" si="133"/>
        <v>0.2482638888888889</v>
      </c>
      <c r="AK98" s="44">
        <f t="shared" si="133"/>
        <v>0.24305555555555555</v>
      </c>
      <c r="AL98" s="43">
        <f t="shared" si="133"/>
        <v>0.1388888888888889</v>
      </c>
      <c r="AM98" s="44">
        <f t="shared" si="133"/>
        <v>7.6388888888888895E-2</v>
      </c>
      <c r="AN98" s="43">
        <f t="shared" si="133"/>
        <v>3.9930555555555552E-2</v>
      </c>
      <c r="AO98" s="45">
        <f t="shared" si="133"/>
        <v>3.9930555555555552E-2</v>
      </c>
      <c r="AP98" s="43">
        <f t="shared" si="133"/>
        <v>0.20659722222222221</v>
      </c>
      <c r="AQ98" s="44">
        <f t="shared" si="133"/>
        <v>0.1875</v>
      </c>
      <c r="AR98" s="43">
        <f t="shared" si="133"/>
        <v>0.22222222222222221</v>
      </c>
      <c r="AS98" s="44">
        <f t="shared" si="133"/>
        <v>0.22222222222222221</v>
      </c>
      <c r="AT98" s="43">
        <f t="shared" si="133"/>
        <v>0.22222222222222221</v>
      </c>
      <c r="AU98" s="45">
        <f t="shared" si="133"/>
        <v>0.234375</v>
      </c>
      <c r="AV98" s="43">
        <f t="shared" si="133"/>
        <v>0.1875</v>
      </c>
      <c r="AW98" s="44">
        <f t="shared" si="133"/>
        <v>0.20659722222222221</v>
      </c>
      <c r="AX98" s="43">
        <f t="shared" si="133"/>
        <v>7.6388888888888895E-2</v>
      </c>
      <c r="AY98" s="44">
        <f t="shared" si="133"/>
        <v>0.16493055555555555</v>
      </c>
      <c r="AZ98" s="43">
        <f t="shared" si="133"/>
        <v>0.1388888888888889</v>
      </c>
      <c r="BA98" s="44">
        <f t="shared" si="133"/>
        <v>0.1875</v>
      </c>
      <c r="BB98" s="43">
        <f t="shared" si="133"/>
        <v>0.22222222222222221</v>
      </c>
      <c r="BC98" s="44">
        <f t="shared" si="133"/>
        <v>0.22222222222222221</v>
      </c>
      <c r="BD98" s="43">
        <f t="shared" si="133"/>
        <v>0.20659722222222221</v>
      </c>
      <c r="BE98" s="44">
        <f t="shared" si="133"/>
        <v>0.234375</v>
      </c>
      <c r="BF98" s="43">
        <f t="shared" si="133"/>
        <v>0.1388888888888889</v>
      </c>
      <c r="BG98" s="45">
        <f t="shared" si="133"/>
        <v>0.1875</v>
      </c>
      <c r="BL98" s="23"/>
      <c r="BN98" s="22"/>
      <c r="BO98" s="23"/>
      <c r="BP98" s="157" t="s">
        <v>164</v>
      </c>
      <c r="BQ98" s="227"/>
      <c r="BR98" s="43">
        <f t="shared" ref="BR98:CG98" si="134">STDEV(BR73:BR96)</f>
        <v>0.26237488391640101</v>
      </c>
      <c r="BS98" s="44">
        <f t="shared" si="134"/>
        <v>0.27583864218368526</v>
      </c>
      <c r="BT98" s="43">
        <f t="shared" si="134"/>
        <v>0.35184125757420914</v>
      </c>
      <c r="BU98" s="44">
        <f t="shared" si="134"/>
        <v>0.39086797998528566</v>
      </c>
      <c r="BV98" s="43">
        <f t="shared" si="134"/>
        <v>0.31724457817786722</v>
      </c>
      <c r="BW98" s="44">
        <f t="shared" si="134"/>
        <v>0.34219794913604407</v>
      </c>
      <c r="BX98" s="134">
        <f t="shared" si="134"/>
        <v>0.30993422443267271</v>
      </c>
      <c r="BY98" s="139">
        <f t="shared" si="134"/>
        <v>0.34351075988130475</v>
      </c>
      <c r="BZ98" s="43">
        <f t="shared" si="134"/>
        <v>0.20161261103298136</v>
      </c>
      <c r="CA98" s="44">
        <f t="shared" si="134"/>
        <v>0.20742555849952671</v>
      </c>
      <c r="CB98" s="43">
        <f t="shared" si="134"/>
        <v>0.37402584150392809</v>
      </c>
      <c r="CC98" s="44">
        <f t="shared" si="134"/>
        <v>0.38672621563777337</v>
      </c>
      <c r="CD98" s="43">
        <f t="shared" si="134"/>
        <v>0.22241084989579282</v>
      </c>
      <c r="CE98" s="44">
        <f t="shared" si="134"/>
        <v>0.32777675427663017</v>
      </c>
      <c r="CF98" s="134">
        <f t="shared" si="134"/>
        <v>0.25642573965391663</v>
      </c>
      <c r="CG98" s="139">
        <f t="shared" si="134"/>
        <v>0.32873913986485381</v>
      </c>
      <c r="CI98" s="3" t="s">
        <v>149</v>
      </c>
      <c r="CJ98" s="11">
        <f>SUM(D98, F98, H98, J98)</f>
        <v>0.85416666666666663</v>
      </c>
      <c r="CK98" s="11">
        <f>SUM(E98, G98, I98, K98)</f>
        <v>0.6909722222222221</v>
      </c>
      <c r="CL98" s="11">
        <f>SUM(L98, N98, P98)</f>
        <v>0.69965277777777779</v>
      </c>
      <c r="CM98" s="11">
        <f>SUM(M98, O98, Q98)</f>
        <v>0.734375</v>
      </c>
      <c r="CN98" s="11">
        <f>SUM(R98, T98, V98, X98, Z98, AB98)</f>
        <v>1.0590277777777779</v>
      </c>
      <c r="CO98" s="11">
        <f>SUM(S98, U98, W98, Y98, AA98, AC98)</f>
        <v>1.1996527777777779</v>
      </c>
      <c r="CP98" s="11">
        <f>SUM(L98, N98, P98, R98, T98, V98, X98, Z98, AB98)</f>
        <v>1.7586805555555554</v>
      </c>
      <c r="CQ98" s="39">
        <f>SUM(M98, O98, Q98, S98, U98, W98, Y98, AA98, AC98)</f>
        <v>1.9340277777777777</v>
      </c>
      <c r="CR98" s="11">
        <f>SUM(AH98, AJ98, AL98, AN98)</f>
        <v>0.67534722222222232</v>
      </c>
      <c r="CS98" s="12">
        <f>SUM(AI98, AK98, AM98, AO98)</f>
        <v>0.59375</v>
      </c>
      <c r="CT98" s="11">
        <f>SUM(AP98, AR98, AT98)</f>
        <v>0.65104166666666663</v>
      </c>
      <c r="CU98" s="12">
        <f>SUM(AQ98, AS98, AU98)</f>
        <v>0.64409722222222221</v>
      </c>
      <c r="CV98" s="11">
        <f>SUM(AV98, AX98, AZ98, BB98, BD98, BF98)</f>
        <v>0.97048611111111116</v>
      </c>
      <c r="CW98" s="12">
        <f>SUM(AW98, AY98, BA98, BC98, BE98, BG98)</f>
        <v>1.203125</v>
      </c>
      <c r="CX98" s="11">
        <f>SUM(AP98, AR98, AT98, AV98, AX98, AZ98, BB98, BD98, BF98)</f>
        <v>1.6215277777777777</v>
      </c>
      <c r="CY98" s="39">
        <f>SUM(AQ98, AS98, AU98, AW98, AY98, BA98, BC98, BE98, BG98)</f>
        <v>1.8472222222222223</v>
      </c>
      <c r="CZ98" s="43"/>
    </row>
    <row r="99" spans="1:104" ht="18.75" x14ac:dyDescent="0.3">
      <c r="A99" s="36"/>
      <c r="BP99" s="160"/>
      <c r="BQ99" s="226"/>
      <c r="BR99" s="11"/>
      <c r="BS99" s="12"/>
      <c r="BT99" s="11"/>
      <c r="BU99" s="12"/>
      <c r="BV99" s="11"/>
      <c r="BW99" s="12"/>
      <c r="BX99" s="135"/>
      <c r="BY99" s="140"/>
      <c r="BZ99" s="11"/>
      <c r="CA99" s="12"/>
      <c r="CB99" s="11"/>
      <c r="CC99" s="12"/>
      <c r="CD99" s="11"/>
      <c r="CE99" s="12"/>
      <c r="CF99" s="135"/>
      <c r="CG99" s="140"/>
      <c r="CI99" s="109" t="s">
        <v>157</v>
      </c>
      <c r="CJ99" s="26">
        <f>(4/(4 - 1)) * ( 1 - CJ98/CJ97)</f>
        <v>0.25438596491228083</v>
      </c>
      <c r="CK99" s="27">
        <f>(4/(4 - 1)) * ( 1 - CK98/CK97)</f>
        <v>0.54365079365079372</v>
      </c>
      <c r="CL99" s="26">
        <f>(3/(3 - 1)) * ( 1 - CL98/CL97)</f>
        <v>0.51707317073170711</v>
      </c>
      <c r="CM99" s="27">
        <f>(3/(3 - 1)) * ( 1 - CM98/CM97)</f>
        <v>0.66403162055335962</v>
      </c>
      <c r="CN99" s="26">
        <f>(6/(6 - 1)) * ( 1 - CN98/CN97)</f>
        <v>0.83399999999999996</v>
      </c>
      <c r="CO99" s="27">
        <f>(6/(6 - 1)) * ( 1 - CO98/CO97)</f>
        <v>0.84366136656639434</v>
      </c>
      <c r="CP99" s="110">
        <f>(9/(9 - 1)) * ( 1 - CP98/CP97)</f>
        <v>0.859662398137369</v>
      </c>
      <c r="CQ99" s="111">
        <f>(13/(13 - 1)) * ( 1 - CQ98/CQ97)</f>
        <v>0.85459312610563554</v>
      </c>
      <c r="CR99" s="26">
        <f>(4/(4 - 1)) * ( 1 - CR98/CR97)</f>
        <v>-0.11142061281337086</v>
      </c>
      <c r="CS99" s="27">
        <f>(4/(4 - 1)) * ( 1 - CS98/CS97)</f>
        <v>0.1333333333333333</v>
      </c>
      <c r="CT99" s="26">
        <f>(3/(3 - 1)) * ( 1 - CT98/CT97)</f>
        <v>0.69064748201438853</v>
      </c>
      <c r="CU99" s="27">
        <f>(3/(3 - 1)) * ( 1 - CU98/CU97)</f>
        <v>0.75100942126514125</v>
      </c>
      <c r="CV99" s="26">
        <f>(6/(6 - 1)) * ( 1 - CV98/CV97)</f>
        <v>0.51759918616480161</v>
      </c>
      <c r="CW99" s="27">
        <f>(6/(6 - 1)) * ( 1 - CW98/CW97)</f>
        <v>0.81049180327868853</v>
      </c>
      <c r="CX99" s="79">
        <f>(9/(9 - 1)) * ( 1 - CX98/CX97)</f>
        <v>0.76760204081632666</v>
      </c>
      <c r="CY99" s="112">
        <f>(13/(13 - 1)) * ( 1 - CY98/CY97)</f>
        <v>0.8447847682119205</v>
      </c>
      <c r="CZ99" s="26"/>
    </row>
    <row r="100" spans="1:104" x14ac:dyDescent="0.25">
      <c r="A100" t="s">
        <v>388</v>
      </c>
      <c r="BP100" s="160"/>
      <c r="BQ100" s="226"/>
      <c r="BR100" s="11"/>
      <c r="BS100" s="12"/>
      <c r="BT100" s="11"/>
      <c r="BU100" s="12"/>
      <c r="BV100" s="11"/>
      <c r="BW100" s="12"/>
      <c r="BX100" s="144">
        <v>0.77777799999999997</v>
      </c>
      <c r="BY100" s="145">
        <v>0.73148100000000005</v>
      </c>
      <c r="BZ100" s="11"/>
      <c r="CA100" s="12"/>
      <c r="CB100" s="11"/>
      <c r="CC100" s="12"/>
      <c r="CD100" s="11"/>
      <c r="CE100" s="12"/>
      <c r="CF100" s="136">
        <v>0.84259200000000001</v>
      </c>
      <c r="CG100" s="141">
        <v>0.82407399999999997</v>
      </c>
    </row>
    <row r="101" spans="1:104" x14ac:dyDescent="0.25">
      <c r="A101" t="s">
        <v>387</v>
      </c>
      <c r="BP101" s="80"/>
      <c r="BQ101" s="117"/>
      <c r="BR101" s="11"/>
      <c r="BS101" s="12"/>
      <c r="BT101" s="11"/>
      <c r="BU101" s="12"/>
      <c r="BV101" s="11"/>
      <c r="BW101" s="12"/>
      <c r="BX101" s="144">
        <v>0.53703699999999999</v>
      </c>
      <c r="BY101" s="145">
        <v>0.46759299999999998</v>
      </c>
      <c r="BZ101" s="11"/>
      <c r="CA101" s="12"/>
      <c r="CB101" s="11"/>
      <c r="CC101" s="12"/>
      <c r="CD101" s="11"/>
      <c r="CE101" s="12"/>
      <c r="CF101" s="136">
        <v>0.64351899999999995</v>
      </c>
      <c r="CG101" s="141">
        <v>0.56944399999999995</v>
      </c>
    </row>
    <row r="102" spans="1:104" x14ac:dyDescent="0.25">
      <c r="BP102" s="80"/>
      <c r="BQ102" s="117"/>
      <c r="BR102" s="11"/>
      <c r="BS102" s="12"/>
      <c r="BT102" s="11"/>
      <c r="BU102" s="12"/>
      <c r="BV102" s="11"/>
      <c r="BW102" s="12"/>
      <c r="BX102" s="11"/>
      <c r="BY102" s="39"/>
      <c r="BZ102" s="11"/>
      <c r="CA102" s="12"/>
      <c r="CB102" s="11"/>
      <c r="CC102" s="12"/>
      <c r="CD102" s="11"/>
      <c r="CE102" s="12"/>
      <c r="CF102" s="11"/>
      <c r="CG102" s="39"/>
    </row>
    <row r="103" spans="1:104" x14ac:dyDescent="0.25">
      <c r="BP103" s="80"/>
      <c r="BQ103" s="117"/>
      <c r="BR103" s="11"/>
      <c r="BS103" s="12"/>
      <c r="BT103" s="11"/>
      <c r="BU103" s="12"/>
      <c r="BV103" s="11"/>
      <c r="BW103" s="12"/>
      <c r="BX103" s="11"/>
      <c r="BY103" s="39"/>
      <c r="BZ103" s="11"/>
      <c r="CA103" s="12"/>
      <c r="CB103" s="11"/>
      <c r="CC103" s="12"/>
      <c r="CD103" s="11"/>
      <c r="CE103" s="12"/>
      <c r="CF103" s="11"/>
      <c r="CG103" s="39"/>
    </row>
    <row r="105" spans="1:104" ht="15.75" x14ac:dyDescent="0.25">
      <c r="AT105" s="118"/>
      <c r="AU105" s="119"/>
      <c r="AV105" s="118"/>
      <c r="AW105" s="120"/>
      <c r="AX105" s="118"/>
      <c r="AY105" s="120"/>
      <c r="AZ105" s="118"/>
      <c r="BA105" s="120"/>
      <c r="BB105" s="118"/>
      <c r="BC105" s="120"/>
      <c r="BD105" s="118"/>
      <c r="BE105" s="120"/>
      <c r="BF105" s="118"/>
      <c r="BG105" s="119"/>
      <c r="BH105" s="118"/>
      <c r="BI105" s="118"/>
      <c r="BJ105" s="118"/>
      <c r="BK105" s="118"/>
      <c r="BL105" s="120"/>
      <c r="BM105" s="228" t="s">
        <v>158</v>
      </c>
      <c r="BN105" s="229"/>
      <c r="BO105" s="229"/>
      <c r="BP105" s="229"/>
      <c r="BQ105" s="229"/>
      <c r="BR105" s="229"/>
      <c r="BS105" s="229"/>
      <c r="BT105" s="229"/>
      <c r="BU105" s="229"/>
      <c r="BV105" s="229"/>
      <c r="BW105" s="229"/>
      <c r="BX105" s="229"/>
      <c r="BY105" s="229"/>
      <c r="BZ105" s="229"/>
      <c r="CA105" s="229"/>
      <c r="CB105" s="229"/>
      <c r="CC105" s="229"/>
      <c r="CD105" s="229"/>
      <c r="CE105" s="229"/>
      <c r="CF105" s="229"/>
      <c r="CG105" s="229"/>
      <c r="CH105" s="229"/>
      <c r="CI105" s="229"/>
      <c r="CJ105" s="229"/>
      <c r="CK105" s="229"/>
      <c r="CL105" s="229"/>
      <c r="CM105" s="229"/>
      <c r="CN105" s="229"/>
      <c r="CO105" s="229"/>
      <c r="CP105" s="229"/>
      <c r="CQ105" s="229"/>
      <c r="CR105" s="229"/>
      <c r="CS105" s="229"/>
      <c r="CT105" s="229"/>
      <c r="CU105" s="229"/>
      <c r="CV105" s="229"/>
      <c r="CW105" s="229"/>
      <c r="CX105" s="229"/>
      <c r="CY105" s="230"/>
    </row>
    <row r="106" spans="1:104" ht="18.75" x14ac:dyDescent="0.3">
      <c r="AS106" s="54"/>
      <c r="AT106" s="54"/>
      <c r="AU106" s="53"/>
      <c r="AV106" s="54"/>
      <c r="AW106" s="121"/>
      <c r="AX106" s="55"/>
      <c r="AY106" s="121"/>
      <c r="AZ106" s="55"/>
      <c r="BA106" s="121"/>
      <c r="BB106" s="55"/>
      <c r="BC106" s="121"/>
      <c r="BD106" s="55"/>
      <c r="BE106" s="121"/>
      <c r="BF106" s="55"/>
      <c r="BG106" s="53"/>
      <c r="BH106" s="55"/>
      <c r="BI106" s="55"/>
      <c r="BJ106" s="55"/>
      <c r="BK106" s="55"/>
      <c r="BL106" s="121"/>
      <c r="BM106" s="55">
        <f>AVERAGE(BM7:BM31,BM39:BM65,BM73:BM96)</f>
        <v>102.82432432432432</v>
      </c>
      <c r="BN106" s="53">
        <f>AVERAGE(BN7:BN31,BN39:BN65,BN73:BN96)</f>
        <v>639.83783783783781</v>
      </c>
      <c r="BP106" s="56"/>
      <c r="BQ106" s="39"/>
      <c r="BR106" s="11">
        <f t="shared" ref="BR106:CG106" si="135">AVERAGE(BR7:BR31,BR39:BR65,BR73:BR96)</f>
        <v>0.46959459459459457</v>
      </c>
      <c r="BS106" s="12">
        <f t="shared" si="135"/>
        <v>0.13175675675675674</v>
      </c>
      <c r="BT106" s="11">
        <f t="shared" si="135"/>
        <v>0.40090090090090097</v>
      </c>
      <c r="BU106" s="12">
        <f t="shared" si="135"/>
        <v>0.15765765765765768</v>
      </c>
      <c r="BV106" s="11">
        <f t="shared" si="135"/>
        <v>0.59459459459459474</v>
      </c>
      <c r="BW106" s="12">
        <f t="shared" si="135"/>
        <v>0.33108108108108103</v>
      </c>
      <c r="BX106" s="26">
        <f t="shared" si="135"/>
        <v>0.53003003003003002</v>
      </c>
      <c r="BY106" s="122">
        <f t="shared" si="135"/>
        <v>0.27327327327327333</v>
      </c>
      <c r="BZ106" s="11">
        <f t="shared" si="135"/>
        <v>0.30743243243243246</v>
      </c>
      <c r="CA106" s="12">
        <f t="shared" si="135"/>
        <v>9.45945945945946E-2</v>
      </c>
      <c r="CB106" s="11">
        <f t="shared" si="135"/>
        <v>0.47297297297297297</v>
      </c>
      <c r="CC106" s="12">
        <f t="shared" si="135"/>
        <v>0.22972972972972974</v>
      </c>
      <c r="CD106" s="11">
        <f t="shared" si="135"/>
        <v>0.60135135135135143</v>
      </c>
      <c r="CE106" s="12">
        <f t="shared" si="135"/>
        <v>0.27252252252252251</v>
      </c>
      <c r="CF106" s="26">
        <f t="shared" si="135"/>
        <v>0.55855855855855852</v>
      </c>
      <c r="CG106" s="122">
        <f t="shared" si="135"/>
        <v>0.25825825825825827</v>
      </c>
      <c r="CI106" s="3" t="s">
        <v>148</v>
      </c>
      <c r="CJ106" s="11">
        <f t="shared" ref="CJ106:CY106" si="136">VARP(CJ7:CJ31, CJ39:CJ65, CJ73:CJ96)</f>
        <v>1.1068298027757488</v>
      </c>
      <c r="CK106" s="11">
        <f t="shared" si="136"/>
        <v>0.84386413440467489</v>
      </c>
      <c r="CL106" s="11">
        <f t="shared" si="136"/>
        <v>1.3778305332359386</v>
      </c>
      <c r="CM106" s="11">
        <f t="shared" si="136"/>
        <v>0.87089116143170198</v>
      </c>
      <c r="CN106" s="11">
        <f t="shared" si="136"/>
        <v>3.921110299488678</v>
      </c>
      <c r="CO106" s="11">
        <f t="shared" si="136"/>
        <v>4.0944119795471146</v>
      </c>
      <c r="CP106" s="11">
        <f t="shared" si="136"/>
        <v>8.798575602629656</v>
      </c>
      <c r="CQ106" s="39">
        <f t="shared" si="136"/>
        <v>8.0861943024105187</v>
      </c>
      <c r="CR106" s="11">
        <f t="shared" si="136"/>
        <v>0.8796566837107378</v>
      </c>
      <c r="CS106" s="12">
        <f t="shared" si="136"/>
        <v>0.45142439737034329</v>
      </c>
      <c r="CT106" s="11">
        <f t="shared" si="136"/>
        <v>1.6218042366691015</v>
      </c>
      <c r="CU106" s="12">
        <f t="shared" si="136"/>
        <v>1.3223155588020452</v>
      </c>
      <c r="CV106" s="11">
        <f t="shared" si="136"/>
        <v>4.2653396639883123</v>
      </c>
      <c r="CW106" s="12">
        <f t="shared" si="136"/>
        <v>5.0155222790357925</v>
      </c>
      <c r="CX106" s="11">
        <f t="shared" si="136"/>
        <v>9.999269539810081</v>
      </c>
      <c r="CY106" s="39">
        <f t="shared" si="136"/>
        <v>11.029948867786706</v>
      </c>
      <c r="CZ106" s="11"/>
    </row>
    <row r="107" spans="1:104" x14ac:dyDescent="0.25">
      <c r="A107" t="s">
        <v>160</v>
      </c>
      <c r="D107" s="11">
        <f t="shared" ref="D107:BG107" si="137">VARP(D7:D31, D39:D65, D73:D96)</f>
        <v>0.13586559532505479</v>
      </c>
      <c r="E107" s="12">
        <f t="shared" si="137"/>
        <v>0.19083272461650841</v>
      </c>
      <c r="F107" s="11">
        <f t="shared" si="137"/>
        <v>0.19722425127830534</v>
      </c>
      <c r="G107" s="12">
        <f t="shared" si="137"/>
        <v>8.5646457268078888E-2</v>
      </c>
      <c r="H107" s="11">
        <f t="shared" si="137"/>
        <v>0.21913805697589481</v>
      </c>
      <c r="I107" s="12">
        <f t="shared" si="137"/>
        <v>7.4506939371804234E-2</v>
      </c>
      <c r="J107" s="11">
        <f t="shared" si="137"/>
        <v>0.24707815924032139</v>
      </c>
      <c r="K107" s="39">
        <f t="shared" si="137"/>
        <v>8.5646457268078888E-2</v>
      </c>
      <c r="L107" s="11">
        <f t="shared" si="137"/>
        <v>0.25</v>
      </c>
      <c r="M107" s="12">
        <f t="shared" si="137"/>
        <v>0.14481373265157049</v>
      </c>
      <c r="N107" s="11">
        <f t="shared" si="137"/>
        <v>0.21420745069393718</v>
      </c>
      <c r="O107" s="12">
        <f t="shared" si="137"/>
        <v>0.12655222790357926</v>
      </c>
      <c r="P107" s="11">
        <f t="shared" si="137"/>
        <v>0.2383126369612856</v>
      </c>
      <c r="Q107" s="39">
        <f t="shared" si="137"/>
        <v>0.12655222790357926</v>
      </c>
      <c r="R107" s="11">
        <f t="shared" si="137"/>
        <v>0.24835646457268079</v>
      </c>
      <c r="S107" s="12">
        <f t="shared" si="137"/>
        <v>0.15339663988312638</v>
      </c>
      <c r="T107" s="11">
        <f t="shared" si="137"/>
        <v>0.13586559532505479</v>
      </c>
      <c r="U107" s="12">
        <f t="shared" si="137"/>
        <v>0.2410518626734843</v>
      </c>
      <c r="V107" s="11">
        <f t="shared" si="137"/>
        <v>0.23173849525200876</v>
      </c>
      <c r="W107" s="12">
        <f t="shared" si="137"/>
        <v>0.13586559532505479</v>
      </c>
      <c r="X107" s="11">
        <f t="shared" si="137"/>
        <v>0.20325054784514243</v>
      </c>
      <c r="Y107" s="12">
        <f t="shared" si="137"/>
        <v>0.24707815924032139</v>
      </c>
      <c r="Z107" s="11">
        <f t="shared" si="137"/>
        <v>0.24926953981008035</v>
      </c>
      <c r="AA107" s="12">
        <f t="shared" si="137"/>
        <v>0.16161431701972243</v>
      </c>
      <c r="AB107" s="11">
        <f t="shared" si="137"/>
        <v>0.20325054784514243</v>
      </c>
      <c r="AC107" s="39">
        <f t="shared" si="137"/>
        <v>0.2383126369612856</v>
      </c>
      <c r="AD107" s="11">
        <f t="shared" si="137"/>
        <v>0.24707815924032139</v>
      </c>
      <c r="AE107" s="12">
        <f t="shared" si="137"/>
        <v>0.20325054784514243</v>
      </c>
      <c r="AF107" s="11">
        <f t="shared" si="137"/>
        <v>6.3002191380569755E-2</v>
      </c>
      <c r="AG107" s="39">
        <f t="shared" si="137"/>
        <v>0.12655222790357926</v>
      </c>
      <c r="AH107" s="11">
        <f t="shared" si="137"/>
        <v>0.24926953981008035</v>
      </c>
      <c r="AI107" s="12">
        <f t="shared" si="137"/>
        <v>0.11687363038714391</v>
      </c>
      <c r="AJ107" s="11">
        <f t="shared" si="137"/>
        <v>0.24981738495252009</v>
      </c>
      <c r="AK107" s="12">
        <f t="shared" si="137"/>
        <v>0.13586559532505479</v>
      </c>
      <c r="AL107" s="11">
        <f t="shared" si="137"/>
        <v>0.13586559532505479</v>
      </c>
      <c r="AM107" s="12">
        <f t="shared" si="137"/>
        <v>5.1132213294375457E-2</v>
      </c>
      <c r="AN107" s="11">
        <f t="shared" si="137"/>
        <v>9.6420745069393715E-2</v>
      </c>
      <c r="AO107" s="39">
        <f t="shared" si="137"/>
        <v>2.6296566837107377E-2</v>
      </c>
      <c r="AP107" s="11">
        <f t="shared" si="137"/>
        <v>0.24981738495252009</v>
      </c>
      <c r="AQ107" s="12">
        <f t="shared" si="137"/>
        <v>0.19083272461650841</v>
      </c>
      <c r="AR107" s="11">
        <f t="shared" si="137"/>
        <v>0.24707815924032139</v>
      </c>
      <c r="AS107" s="12">
        <f t="shared" si="137"/>
        <v>0.16946676406135866</v>
      </c>
      <c r="AT107" s="11">
        <f t="shared" si="137"/>
        <v>0.24835646457268079</v>
      </c>
      <c r="AU107" s="39">
        <f t="shared" si="137"/>
        <v>0.16946676406135866</v>
      </c>
      <c r="AV107" s="11">
        <f t="shared" si="137"/>
        <v>0.24981738495252009</v>
      </c>
      <c r="AW107" s="12">
        <f t="shared" si="137"/>
        <v>0.19083272461650841</v>
      </c>
      <c r="AX107" s="11">
        <f t="shared" si="137"/>
        <v>0.17695398100803506</v>
      </c>
      <c r="AY107" s="12">
        <f t="shared" si="137"/>
        <v>0.20891161431701971</v>
      </c>
      <c r="AZ107" s="11">
        <f t="shared" si="137"/>
        <v>0.23173849525200876</v>
      </c>
      <c r="BA107" s="12">
        <f t="shared" si="137"/>
        <v>0.19083272461650841</v>
      </c>
      <c r="BB107" s="11">
        <f t="shared" si="137"/>
        <v>0.24981738495252009</v>
      </c>
      <c r="BC107" s="12">
        <f t="shared" si="137"/>
        <v>0.18407596785975164</v>
      </c>
      <c r="BD107" s="11">
        <f t="shared" si="137"/>
        <v>0.24926953981008035</v>
      </c>
      <c r="BE107" s="12">
        <f t="shared" si="137"/>
        <v>0.17695398100803506</v>
      </c>
      <c r="BF107" s="11">
        <f t="shared" si="137"/>
        <v>0.20891161431701971</v>
      </c>
      <c r="BG107" s="39">
        <f t="shared" si="137"/>
        <v>0.2279035792549306</v>
      </c>
      <c r="BP107" s="157" t="s">
        <v>164</v>
      </c>
      <c r="BQ107" s="227"/>
      <c r="BR107" s="11">
        <f t="shared" ref="BR107:CG107" si="138">STDEV(BR7:BR31, BR39:BR65, BR73:BR96)</f>
        <v>0.26481029234016845</v>
      </c>
      <c r="BS107" s="12">
        <f t="shared" si="138"/>
        <v>0.23122282503406655</v>
      </c>
      <c r="BT107" s="11">
        <f t="shared" si="138"/>
        <v>0.39394090421198147</v>
      </c>
      <c r="BU107" s="12">
        <f t="shared" si="138"/>
        <v>0.31319521376748138</v>
      </c>
      <c r="BV107" s="11">
        <f t="shared" si="138"/>
        <v>0.33228268333552702</v>
      </c>
      <c r="BW107" s="12">
        <f t="shared" si="138"/>
        <v>0.33954625829853913</v>
      </c>
      <c r="BX107" s="11">
        <f t="shared" si="138"/>
        <v>0.33183187836692729</v>
      </c>
      <c r="BY107" s="39">
        <f t="shared" si="138"/>
        <v>0.31811489669372184</v>
      </c>
      <c r="BZ107" s="11">
        <f t="shared" si="138"/>
        <v>0.23607556725395407</v>
      </c>
      <c r="CA107" s="12">
        <f t="shared" si="138"/>
        <v>0.16911687771049264</v>
      </c>
      <c r="CB107" s="11">
        <f t="shared" si="138"/>
        <v>0.42739790633577407</v>
      </c>
      <c r="CC107" s="12">
        <f t="shared" si="138"/>
        <v>0.38592305948299777</v>
      </c>
      <c r="CD107" s="11">
        <f t="shared" si="138"/>
        <v>0.34656124095869451</v>
      </c>
      <c r="CE107" s="12">
        <f t="shared" si="138"/>
        <v>0.37580388146538313</v>
      </c>
      <c r="CF107" s="11">
        <f t="shared" si="138"/>
        <v>0.35374968193286699</v>
      </c>
      <c r="CG107" s="39">
        <f t="shared" si="138"/>
        <v>0.37153409124864356</v>
      </c>
      <c r="CI107" s="3" t="s">
        <v>149</v>
      </c>
      <c r="CJ107" s="11">
        <f>SUM(D107, F107, H107, J107)</f>
        <v>0.79930606281957639</v>
      </c>
      <c r="CK107" s="11">
        <f>SUM(E107, G107, I107, K107)</f>
        <v>0.43663257852447046</v>
      </c>
      <c r="CL107" s="11">
        <f>SUM(L107, N107, P107)</f>
        <v>0.70252008765522278</v>
      </c>
      <c r="CM107" s="11">
        <f>SUM(M107, O107, Q107)</f>
        <v>0.39791818845872895</v>
      </c>
      <c r="CN107" s="11">
        <f>SUM(R107, T107, V107, X107, Z107, AB107)</f>
        <v>1.2717311906501096</v>
      </c>
      <c r="CO107" s="11">
        <f>SUM(S107, U107, W107, Y107, AA107, AC107)</f>
        <v>1.1773192111029949</v>
      </c>
      <c r="CP107" s="11">
        <f>SUM(L107, N107, P107, R107, T107, V107, X107, Z107, AB107)</f>
        <v>1.9742512783053325</v>
      </c>
      <c r="CQ107" s="39">
        <f>SUM(M107, O107, Q107, S107, U107, W107, Y107, AA107, AC107)</f>
        <v>1.5752373995617239</v>
      </c>
      <c r="CR107" s="11">
        <f>SUM(AH107, AJ107, AL107, AN107)</f>
        <v>0.73137326515704892</v>
      </c>
      <c r="CS107" s="12">
        <f>SUM(AI107, AK107, AM107, AO107)</f>
        <v>0.33016800584368156</v>
      </c>
      <c r="CT107" s="11">
        <f>SUM(AP107, AR107, AT107)</f>
        <v>0.74525200876552233</v>
      </c>
      <c r="CU107" s="12">
        <f>SUM(AQ107, AS107, AU107)</f>
        <v>0.52976625273922573</v>
      </c>
      <c r="CV107" s="11">
        <f>SUM(AV107, AX107, AZ107, BB107, BD107, BF107)</f>
        <v>1.3665084002921841</v>
      </c>
      <c r="CW107" s="12">
        <f>SUM(AW107, AY107, BA107, BC107, BE107, BG107)</f>
        <v>1.1795105916727537</v>
      </c>
      <c r="CX107" s="11">
        <f>SUM(AP107, AR107, AT107, AV107, AX107, AZ107, BB107, BD107, BF107)</f>
        <v>2.1117604090577062</v>
      </c>
      <c r="CY107" s="39">
        <f>SUM(AQ107, AS107, AU107, AW107, AY107, BA107, BC107, BE107, BG107)</f>
        <v>1.7092768444119799</v>
      </c>
      <c r="CZ107" s="11"/>
    </row>
    <row r="108" spans="1:104" ht="18.75" x14ac:dyDescent="0.3">
      <c r="BP108" s="160" t="s">
        <v>165</v>
      </c>
      <c r="BQ108" s="226"/>
      <c r="BR108" s="11">
        <f t="shared" ref="BR108:CG108" si="139">BR107 * SQRT(1 - CJ108)</f>
        <v>0.21011058541143893</v>
      </c>
      <c r="BS108" s="12">
        <f t="shared" si="139"/>
        <v>0.13806938698123783</v>
      </c>
      <c r="BT108" s="11">
        <f t="shared" si="139"/>
        <v>0.20272121351984565</v>
      </c>
      <c r="BU108" s="12">
        <f t="shared" si="139"/>
        <v>0.13484274592195011</v>
      </c>
      <c r="BV108" s="11">
        <f t="shared" si="139"/>
        <v>0.14453159700639204</v>
      </c>
      <c r="BW108" s="12">
        <f t="shared" si="139"/>
        <v>0.12931832847432906</v>
      </c>
      <c r="BX108" s="11">
        <f t="shared" si="139"/>
        <v>0.11845558572611356</v>
      </c>
      <c r="BY108" s="39">
        <f t="shared" si="139"/>
        <v>0.11368158113122054</v>
      </c>
      <c r="BZ108" s="11">
        <f t="shared" si="139"/>
        <v>0.20785920378776643</v>
      </c>
      <c r="CA108" s="12">
        <f t="shared" si="139"/>
        <v>0.13548947743048093</v>
      </c>
      <c r="CB108" s="11">
        <f t="shared" si="139"/>
        <v>0.18594534563137877</v>
      </c>
      <c r="CC108" s="12">
        <f t="shared" si="139"/>
        <v>0.12261967023579133</v>
      </c>
      <c r="CD108" s="11">
        <f t="shared" si="139"/>
        <v>0.14883990627940757</v>
      </c>
      <c r="CE108" s="12">
        <f t="shared" si="139"/>
        <v>0.10774923465529432</v>
      </c>
      <c r="CF108" s="11">
        <f t="shared" si="139"/>
        <v>0.11869891279051832</v>
      </c>
      <c r="CG108" s="39">
        <f t="shared" si="139"/>
        <v>0.10803113923140033</v>
      </c>
      <c r="CI108" s="109" t="s">
        <v>159</v>
      </c>
      <c r="CJ108" s="26">
        <f>(4/(4 - 1)) * ( 1 - CJ107/CJ106)</f>
        <v>0.37045592036517627</v>
      </c>
      <c r="CK108" s="27">
        <f>(4/(4 - 1)) * ( 1 - CK107/CK106)</f>
        <v>0.64343937098752058</v>
      </c>
      <c r="CL108" s="26">
        <f>(3/(3 - 1)) * ( 1 - CL107/CL106)</f>
        <v>0.7351888667992047</v>
      </c>
      <c r="CM108" s="27">
        <f>(3/(3 - 1)) * ( 1 - CM107/CM106)</f>
        <v>0.81463619207381011</v>
      </c>
      <c r="CN108" s="26">
        <f>(6/(6 - 1)) * ( 1 - CN107/CN106)</f>
        <v>0.81080476900149023</v>
      </c>
      <c r="CO108" s="27">
        <f>(6/(6 - 1)) * ( 1 - CO107/CO106)</f>
        <v>0.85494848579456761</v>
      </c>
      <c r="CP108" s="26">
        <f>(9/(9 - 1)) * ( 1 - CP107/CP106)</f>
        <v>0.87256906249351407</v>
      </c>
      <c r="CQ108" s="122">
        <f>(13/(13 - 1)) * ( 1 - CQ107/CQ106)</f>
        <v>0.8722937368262571</v>
      </c>
      <c r="CR108" s="26">
        <f>(4/(4 - 1)) * ( 1 - CR107/CR106)</f>
        <v>0.22475953221230371</v>
      </c>
      <c r="CS108" s="27">
        <f>(4/(4 - 1)) * ( 1 - CS107/CS106)</f>
        <v>0.35814455231930947</v>
      </c>
      <c r="CT108" s="26">
        <f>(3/(3 - 1)) * ( 1 - CT107/CT106)</f>
        <v>0.81071951356829186</v>
      </c>
      <c r="CU108" s="27">
        <f>(3/(3 - 1)) * ( 1 - CU107/CU106)</f>
        <v>0.8990470929429637</v>
      </c>
      <c r="CV108" s="26">
        <f>(6/(6 - 1)) * ( 1 - CV107/CV106)</f>
        <v>0.81554994220148136</v>
      </c>
      <c r="CW108" s="27">
        <f>(6/(6 - 1)) * ( 1 - CW107/CW106)</f>
        <v>0.91779355543418895</v>
      </c>
      <c r="CX108" s="26">
        <f>(9/(9 - 1)) * ( 1 - CX107/CX106)</f>
        <v>0.88740959894806049</v>
      </c>
      <c r="CY108" s="122">
        <f>(13/(13 - 1)) * ( 1 - CY107/CY106)</f>
        <v>0.91545253863134657</v>
      </c>
      <c r="CZ108" s="26"/>
    </row>
    <row r="109" spans="1:104" x14ac:dyDescent="0.25">
      <c r="BP109" s="160" t="s">
        <v>166</v>
      </c>
      <c r="BQ109" s="226"/>
      <c r="BR109" s="11">
        <f t="shared" ref="BR109:CG109" si="140">2 * BR108</f>
        <v>0.42022117082287785</v>
      </c>
      <c r="BS109" s="12">
        <f t="shared" si="140"/>
        <v>0.27613877396247566</v>
      </c>
      <c r="BT109" s="11">
        <f t="shared" si="140"/>
        <v>0.4054424270396913</v>
      </c>
      <c r="BU109" s="12">
        <f t="shared" si="140"/>
        <v>0.26968549184390023</v>
      </c>
      <c r="BV109" s="11">
        <f t="shared" si="140"/>
        <v>0.28906319401278407</v>
      </c>
      <c r="BW109" s="12">
        <f t="shared" si="140"/>
        <v>0.25863665694865812</v>
      </c>
      <c r="BX109" s="11">
        <f t="shared" si="140"/>
        <v>0.23691117145222712</v>
      </c>
      <c r="BY109" s="39">
        <f t="shared" si="140"/>
        <v>0.22736316226244108</v>
      </c>
      <c r="BZ109" s="11">
        <f t="shared" si="140"/>
        <v>0.41571840757553286</v>
      </c>
      <c r="CA109" s="12">
        <f t="shared" si="140"/>
        <v>0.27097895486096185</v>
      </c>
      <c r="CB109" s="11">
        <f t="shared" si="140"/>
        <v>0.37189069126275753</v>
      </c>
      <c r="CC109" s="12">
        <f t="shared" si="140"/>
        <v>0.24523934047158266</v>
      </c>
      <c r="CD109" s="11">
        <f t="shared" si="140"/>
        <v>0.29767981255881515</v>
      </c>
      <c r="CE109" s="12">
        <f t="shared" si="140"/>
        <v>0.21549846931058864</v>
      </c>
      <c r="CF109" s="11">
        <f t="shared" si="140"/>
        <v>0.23739782558103664</v>
      </c>
      <c r="CG109" s="39">
        <f t="shared" si="140"/>
        <v>0.21606227846280066</v>
      </c>
      <c r="CI109" s="3" t="s">
        <v>150</v>
      </c>
      <c r="CZ109" s="11"/>
    </row>
    <row r="111" spans="1:104" ht="15.75" x14ac:dyDescent="0.25">
      <c r="AS111" s="118"/>
      <c r="AT111" s="118"/>
      <c r="AU111" s="119"/>
      <c r="AV111" s="118"/>
      <c r="AW111" s="120"/>
      <c r="AX111" s="118"/>
      <c r="AY111" s="120"/>
      <c r="AZ111" s="118"/>
      <c r="BA111" s="120"/>
      <c r="BB111" s="118"/>
      <c r="BC111" s="120"/>
      <c r="BD111" s="118"/>
      <c r="BE111" s="120"/>
      <c r="BF111" s="118"/>
      <c r="BG111" s="119"/>
      <c r="BH111" s="118"/>
      <c r="BI111" s="118"/>
      <c r="BJ111" s="118"/>
      <c r="BK111" s="118"/>
      <c r="BL111" s="120"/>
      <c r="BM111" s="228" t="s">
        <v>287</v>
      </c>
      <c r="BN111" s="229"/>
      <c r="BO111" s="229"/>
      <c r="BP111" s="229"/>
      <c r="BQ111" s="229"/>
      <c r="BR111" s="229"/>
      <c r="BS111" s="229"/>
      <c r="BT111" s="229"/>
      <c r="BU111" s="229"/>
      <c r="BV111" s="229"/>
      <c r="BW111" s="229"/>
      <c r="BX111" s="229"/>
      <c r="BY111" s="229"/>
      <c r="BZ111" s="229"/>
      <c r="CA111" s="229"/>
      <c r="CB111" s="229"/>
      <c r="CC111" s="229"/>
      <c r="CD111" s="229"/>
      <c r="CE111" s="229"/>
      <c r="CF111" s="229"/>
      <c r="CG111" s="229"/>
      <c r="CH111" s="229"/>
      <c r="CI111" s="229"/>
      <c r="CJ111" s="229"/>
      <c r="CK111" s="229"/>
      <c r="CL111" s="229"/>
      <c r="CM111" s="229"/>
      <c r="CN111" s="229"/>
      <c r="CO111" s="229"/>
      <c r="CP111" s="229"/>
      <c r="CQ111" s="229"/>
      <c r="CR111" s="229"/>
      <c r="CS111" s="229"/>
      <c r="CT111" s="229"/>
      <c r="CU111" s="229"/>
      <c r="CV111" s="229"/>
      <c r="CW111" s="229"/>
      <c r="CX111" s="229"/>
      <c r="CY111" s="230"/>
    </row>
    <row r="112" spans="1:104" ht="18.75" x14ac:dyDescent="0.3">
      <c r="AS112" s="54"/>
      <c r="AT112" s="54"/>
      <c r="AU112" s="53"/>
      <c r="AV112" s="54"/>
      <c r="AW112" s="121"/>
      <c r="AX112" s="55"/>
      <c r="AY112" s="121"/>
      <c r="AZ112" s="55"/>
      <c r="BA112" s="121"/>
      <c r="BB112" s="55"/>
      <c r="BC112" s="121"/>
      <c r="BD112" s="55"/>
      <c r="BE112" s="121"/>
      <c r="BF112" s="55"/>
      <c r="BG112" s="53"/>
      <c r="BH112" s="55"/>
      <c r="BI112" s="55"/>
      <c r="BJ112" s="55"/>
      <c r="BK112" s="55"/>
      <c r="BL112" s="121"/>
      <c r="BM112" s="55">
        <f>AVERAGE(BM39:BM65,BM73:BM96)</f>
        <v>100.6078431372549</v>
      </c>
      <c r="BN112" s="53">
        <f>AVERAGE(BN39:BN65,BN73:BN96)</f>
        <v>510.45098039215685</v>
      </c>
      <c r="BP112" s="56"/>
      <c r="BQ112" s="39"/>
      <c r="BR112" s="11">
        <f t="shared" ref="BR112:CG112" si="141">AVERAGE(BR39:BR65,BR73:BR96)</f>
        <v>0.46568627450980393</v>
      </c>
      <c r="BS112" s="12">
        <f t="shared" si="141"/>
        <v>0.14705882352941177</v>
      </c>
      <c r="BT112" s="11">
        <f t="shared" si="141"/>
        <v>0.55555555555555569</v>
      </c>
      <c r="BU112" s="12">
        <f t="shared" si="141"/>
        <v>0.22875816993464054</v>
      </c>
      <c r="BV112" s="11">
        <f t="shared" si="141"/>
        <v>0.71895424836601307</v>
      </c>
      <c r="BW112" s="12">
        <f t="shared" si="141"/>
        <v>0.39215686274509809</v>
      </c>
      <c r="BX112" s="26">
        <f t="shared" si="141"/>
        <v>0.66448801742919394</v>
      </c>
      <c r="BY112" s="122">
        <f t="shared" si="141"/>
        <v>0.33769063180827885</v>
      </c>
      <c r="BZ112" s="11">
        <f t="shared" si="141"/>
        <v>0.33823529411764708</v>
      </c>
      <c r="CA112" s="12">
        <f t="shared" si="141"/>
        <v>0.12254901960784313</v>
      </c>
      <c r="CB112" s="11">
        <f t="shared" si="141"/>
        <v>0.65359477124183007</v>
      </c>
      <c r="CC112" s="12">
        <f t="shared" si="141"/>
        <v>0.33333333333333331</v>
      </c>
      <c r="CD112" s="11">
        <f t="shared" si="141"/>
        <v>0.74836601307189543</v>
      </c>
      <c r="CE112" s="12">
        <f t="shared" si="141"/>
        <v>0.36928104575163395</v>
      </c>
      <c r="CF112" s="26">
        <f t="shared" si="141"/>
        <v>0.71677559912854039</v>
      </c>
      <c r="CG112" s="122">
        <f t="shared" si="141"/>
        <v>0.35729847494553374</v>
      </c>
      <c r="CI112" s="3" t="s">
        <v>148</v>
      </c>
      <c r="CJ112" s="11">
        <f t="shared" ref="CJ112:CY112" si="142">VARP(CJ39:CJ65, CJ73:CJ96)</f>
        <v>1.2556708958093041</v>
      </c>
      <c r="CK112" s="11">
        <f t="shared" si="142"/>
        <v>0.94809688581314877</v>
      </c>
      <c r="CL112" s="11">
        <f t="shared" si="142"/>
        <v>1.2026143790849673</v>
      </c>
      <c r="CM112" s="11">
        <f t="shared" si="142"/>
        <v>1.1172625913110341</v>
      </c>
      <c r="CN112" s="11">
        <f t="shared" si="142"/>
        <v>3.1564782775855442</v>
      </c>
      <c r="CO112" s="11">
        <f t="shared" si="142"/>
        <v>5.1695501730103803</v>
      </c>
      <c r="CP112" s="11">
        <f t="shared" si="142"/>
        <v>6.9996155324875051</v>
      </c>
      <c r="CQ112" s="39">
        <f t="shared" si="142"/>
        <v>10.312187620146098</v>
      </c>
      <c r="CR112" s="11">
        <f t="shared" si="142"/>
        <v>0.89504036908881202</v>
      </c>
      <c r="CS112" s="12">
        <f t="shared" si="142"/>
        <v>0.5636293733179546</v>
      </c>
      <c r="CT112" s="11">
        <f t="shared" si="142"/>
        <v>1.2533640907343329</v>
      </c>
      <c r="CU112" s="12">
        <f t="shared" si="142"/>
        <v>1.607843137254902</v>
      </c>
      <c r="CV112" s="11">
        <f t="shared" si="142"/>
        <v>2.7989234909650134</v>
      </c>
      <c r="CW112" s="12">
        <f t="shared" si="142"/>
        <v>5.9730872741253362</v>
      </c>
      <c r="CX112" s="11">
        <f t="shared" si="142"/>
        <v>6.7181853133410225</v>
      </c>
      <c r="CY112" s="39">
        <f t="shared" si="142"/>
        <v>13.22798923490965</v>
      </c>
      <c r="CZ112" s="11"/>
    </row>
    <row r="113" spans="1:104" x14ac:dyDescent="0.25">
      <c r="A113" t="s">
        <v>369</v>
      </c>
      <c r="D113" s="11">
        <f t="shared" ref="D113:BG113" si="143">VARP(D39:D65, D73:D96)</f>
        <v>0.15763168012302961</v>
      </c>
      <c r="E113" s="12">
        <f t="shared" si="143"/>
        <v>0.19915417147251058</v>
      </c>
      <c r="F113" s="11">
        <f t="shared" si="143"/>
        <v>0.22837370242214533</v>
      </c>
      <c r="G113" s="12">
        <f t="shared" si="143"/>
        <v>0.10380622837370242</v>
      </c>
      <c r="H113" s="11">
        <f t="shared" si="143"/>
        <v>0.22222222222222221</v>
      </c>
      <c r="I113" s="12">
        <f t="shared" si="143"/>
        <v>8.8427527873894657E-2</v>
      </c>
      <c r="J113" s="11">
        <f t="shared" si="143"/>
        <v>0.23375624759707805</v>
      </c>
      <c r="K113" s="39">
        <f t="shared" si="143"/>
        <v>8.8427527873894657E-2</v>
      </c>
      <c r="L113" s="11">
        <f t="shared" si="143"/>
        <v>0.20761245674740483</v>
      </c>
      <c r="M113" s="12">
        <f t="shared" si="143"/>
        <v>0.18992695117262592</v>
      </c>
      <c r="N113" s="11">
        <f t="shared" si="143"/>
        <v>0.24529027297193387</v>
      </c>
      <c r="O113" s="12">
        <f t="shared" si="143"/>
        <v>0.16916570549788543</v>
      </c>
      <c r="P113" s="11">
        <f t="shared" si="143"/>
        <v>0.2491349480968858</v>
      </c>
      <c r="Q113" s="39">
        <f t="shared" si="143"/>
        <v>0.16916570549788543</v>
      </c>
      <c r="R113" s="11">
        <f t="shared" si="143"/>
        <v>0.22222222222222221</v>
      </c>
      <c r="S113" s="12">
        <f t="shared" si="143"/>
        <v>0.19915417147251058</v>
      </c>
      <c r="T113" s="11">
        <f t="shared" si="143"/>
        <v>5.536332179930796E-2</v>
      </c>
      <c r="U113" s="12">
        <f t="shared" si="143"/>
        <v>0.23836985774702038</v>
      </c>
      <c r="V113" s="11">
        <f t="shared" si="143"/>
        <v>0.2499038831218762</v>
      </c>
      <c r="W113" s="12">
        <f t="shared" si="143"/>
        <v>0.17993079584775087</v>
      </c>
      <c r="X113" s="11">
        <f t="shared" si="143"/>
        <v>0.17993079584775087</v>
      </c>
      <c r="Y113" s="12">
        <f t="shared" si="143"/>
        <v>0.24759707804690503</v>
      </c>
      <c r="Z113" s="11">
        <f t="shared" si="143"/>
        <v>0.23836985774702038</v>
      </c>
      <c r="AA113" s="12">
        <f t="shared" si="143"/>
        <v>0.20761245674740483</v>
      </c>
      <c r="AB113" s="11">
        <f t="shared" si="143"/>
        <v>0.1453287197231834</v>
      </c>
      <c r="AC113" s="39">
        <f t="shared" si="143"/>
        <v>0.2499038831218762</v>
      </c>
      <c r="AD113" s="11">
        <f t="shared" si="143"/>
        <v>0.24221453287197231</v>
      </c>
      <c r="AE113" s="12">
        <f t="shared" si="143"/>
        <v>0.18992695117262592</v>
      </c>
      <c r="AF113" s="11">
        <f t="shared" si="143"/>
        <v>7.22798923490965E-2</v>
      </c>
      <c r="AG113" s="39">
        <f t="shared" si="143"/>
        <v>0.10380622837370242</v>
      </c>
      <c r="AH113" s="11">
        <f t="shared" si="143"/>
        <v>0.24759707804690503</v>
      </c>
      <c r="AI113" s="12">
        <f t="shared" si="143"/>
        <v>0.15763168012302961</v>
      </c>
      <c r="AJ113" s="11">
        <f t="shared" si="143"/>
        <v>0.24759707804690503</v>
      </c>
      <c r="AK113" s="12">
        <f t="shared" si="143"/>
        <v>0.16916570549788543</v>
      </c>
      <c r="AL113" s="11">
        <f t="shared" si="143"/>
        <v>0.11841599384851979</v>
      </c>
      <c r="AM113" s="12">
        <f t="shared" si="143"/>
        <v>5.536332179930796E-2</v>
      </c>
      <c r="AN113" s="11">
        <f t="shared" si="143"/>
        <v>0.10380622837370242</v>
      </c>
      <c r="AO113" s="39">
        <f t="shared" si="143"/>
        <v>1.9223375624759707E-2</v>
      </c>
      <c r="AP113" s="11">
        <f t="shared" si="143"/>
        <v>0.19915417147251058</v>
      </c>
      <c r="AQ113" s="12">
        <f t="shared" si="143"/>
        <v>0.23375624759707805</v>
      </c>
      <c r="AR113" s="11">
        <f t="shared" si="143"/>
        <v>0.23375624759707805</v>
      </c>
      <c r="AS113" s="12">
        <f t="shared" si="143"/>
        <v>0.21530180699730872</v>
      </c>
      <c r="AT113" s="11">
        <f t="shared" si="143"/>
        <v>0.23836985774702038</v>
      </c>
      <c r="AU113" s="39">
        <f t="shared" si="143"/>
        <v>0.21530180699730872</v>
      </c>
      <c r="AV113" s="11">
        <f t="shared" si="143"/>
        <v>0.22222222222222221</v>
      </c>
      <c r="AW113" s="12">
        <f t="shared" si="143"/>
        <v>0.22837370242214533</v>
      </c>
      <c r="AX113" s="11">
        <f t="shared" si="143"/>
        <v>0.13225682429834679</v>
      </c>
      <c r="AY113" s="12">
        <f t="shared" si="143"/>
        <v>0.23836985774702038</v>
      </c>
      <c r="AZ113" s="11">
        <f t="shared" si="143"/>
        <v>0.16916570549788543</v>
      </c>
      <c r="BA113" s="12">
        <f t="shared" si="143"/>
        <v>0.23375624759707805</v>
      </c>
      <c r="BB113" s="11">
        <f t="shared" si="143"/>
        <v>0.22222222222222221</v>
      </c>
      <c r="BC113" s="12">
        <f t="shared" si="143"/>
        <v>0.22222222222222221</v>
      </c>
      <c r="BD113" s="11">
        <f t="shared" si="143"/>
        <v>0.20761245674740483</v>
      </c>
      <c r="BE113" s="12">
        <f t="shared" si="143"/>
        <v>0.22222222222222221</v>
      </c>
      <c r="BF113" s="11">
        <f t="shared" si="143"/>
        <v>0.1453287197231834</v>
      </c>
      <c r="BG113" s="39">
        <f t="shared" si="143"/>
        <v>0.24529027297193387</v>
      </c>
      <c r="BP113" s="157" t="s">
        <v>164</v>
      </c>
      <c r="BQ113" s="227"/>
      <c r="BR113" s="11">
        <f t="shared" ref="BR113:CG113" si="144">STDEV(BR39:BR65, BR73:BR96)</f>
        <v>0.282929354447083</v>
      </c>
      <c r="BS113" s="12">
        <f t="shared" si="144"/>
        <v>0.24584787261757673</v>
      </c>
      <c r="BT113" s="11">
        <f t="shared" si="144"/>
        <v>0.36918328279635826</v>
      </c>
      <c r="BU113" s="12">
        <f t="shared" si="144"/>
        <v>0.35584138837678397</v>
      </c>
      <c r="BV113" s="11">
        <f t="shared" si="144"/>
        <v>0.29905442848795416</v>
      </c>
      <c r="BW113" s="12">
        <f t="shared" si="144"/>
        <v>0.38271476093207341</v>
      </c>
      <c r="BX113" s="11">
        <f t="shared" si="144"/>
        <v>0.29688938462901965</v>
      </c>
      <c r="BY113" s="39">
        <f t="shared" si="144"/>
        <v>0.36035701386108304</v>
      </c>
      <c r="BZ113" s="11">
        <f t="shared" si="144"/>
        <v>0.23886988828525826</v>
      </c>
      <c r="CA113" s="12">
        <f t="shared" si="144"/>
        <v>0.18955572412623051</v>
      </c>
      <c r="CB113" s="11">
        <f t="shared" si="144"/>
        <v>0.37689246514519781</v>
      </c>
      <c r="CC113" s="12">
        <f t="shared" si="144"/>
        <v>0.42687494916218988</v>
      </c>
      <c r="CD113" s="11">
        <f t="shared" si="144"/>
        <v>0.28160758555835896</v>
      </c>
      <c r="CE113" s="12">
        <f t="shared" si="144"/>
        <v>0.41138482320922409</v>
      </c>
      <c r="CF113" s="11">
        <f t="shared" si="144"/>
        <v>0.2908597095034689</v>
      </c>
      <c r="CG113" s="39">
        <f t="shared" si="144"/>
        <v>0.40813561380308117</v>
      </c>
      <c r="CI113" s="3" t="s">
        <v>149</v>
      </c>
      <c r="CJ113" s="11">
        <f>SUM(D113, F113, H113, J113)</f>
        <v>0.84198385236447515</v>
      </c>
      <c r="CK113" s="11">
        <f>SUM(E113, G113, I113, K113)</f>
        <v>0.47981545559400229</v>
      </c>
      <c r="CL113" s="11">
        <f>SUM(L113, N113, P113)</f>
        <v>0.7020376778162245</v>
      </c>
      <c r="CM113" s="11">
        <f>SUM(M113, O113, Q113)</f>
        <v>0.52825836216839683</v>
      </c>
      <c r="CN113" s="11">
        <f>SUM(R113, T113, V113, X113, Z113, AB113)</f>
        <v>1.091118800461361</v>
      </c>
      <c r="CO113" s="11">
        <f>SUM(S113, U113, W113, Y113, AA113, AC113)</f>
        <v>1.322568242983468</v>
      </c>
      <c r="CP113" s="11">
        <f>SUM(L113, N113, P113, R113, T113, V113, X113, Z113, AB113)</f>
        <v>1.7931564782775855</v>
      </c>
      <c r="CQ113" s="39">
        <f>SUM(M113, O113, Q113, S113, U113, W113, Y113, AA113, AC113)</f>
        <v>1.8508266051518649</v>
      </c>
      <c r="CR113" s="11">
        <f>SUM(AH113, AJ113, AL113, AN113)</f>
        <v>0.71741637831603233</v>
      </c>
      <c r="CS113" s="12">
        <f>SUM(AI113, AK113, AM113, AO113)</f>
        <v>0.40138408304498274</v>
      </c>
      <c r="CT113" s="11">
        <f>SUM(AP113, AR113, AT113)</f>
        <v>0.67128027681660896</v>
      </c>
      <c r="CU113" s="12">
        <f>SUM(AQ113, AS113, AU113)</f>
        <v>0.66435986159169547</v>
      </c>
      <c r="CV113" s="11">
        <f>SUM(AV113, AX113, AZ113, BB113, BD113, BF113)</f>
        <v>1.0988081507112648</v>
      </c>
      <c r="CW113" s="12">
        <f>SUM(AW113, AY113, BA113, BC113, BE113, BG113)</f>
        <v>1.390234525182622</v>
      </c>
      <c r="CX113" s="11">
        <f>SUM(AP113, AR113, AT113, AV113, AX113, AZ113, BB113, BD113, BF113)</f>
        <v>1.7700884275278739</v>
      </c>
      <c r="CY113" s="39">
        <f>SUM(AQ113, AS113, AU113, AW113, AY113, BA113, BC113, BE113, BG113)</f>
        <v>2.0545943867743173</v>
      </c>
      <c r="CZ113" s="11"/>
    </row>
    <row r="114" spans="1:104" ht="18.75" x14ac:dyDescent="0.3">
      <c r="BP114" s="160" t="s">
        <v>165</v>
      </c>
      <c r="BQ114" s="226"/>
      <c r="BR114" s="11">
        <f t="shared" ref="BR114:CG114" si="145">BR113 * SQRT(1 - CJ114)</f>
        <v>0.21186226873851954</v>
      </c>
      <c r="BS114" s="12">
        <f t="shared" si="145"/>
        <v>0.14365672591967557</v>
      </c>
      <c r="BT114" s="11">
        <f t="shared" si="145"/>
        <v>0.2262703186027939</v>
      </c>
      <c r="BU114" s="12">
        <f t="shared" si="145"/>
        <v>0.16276478343815304</v>
      </c>
      <c r="BV114" s="11">
        <f t="shared" si="145"/>
        <v>0.13860493849800162</v>
      </c>
      <c r="BW114" s="12">
        <f t="shared" si="145"/>
        <v>0.12519266198295764</v>
      </c>
      <c r="BX114" s="11">
        <f t="shared" si="145"/>
        <v>0.11993805388932088</v>
      </c>
      <c r="BY114" s="39">
        <f t="shared" si="145"/>
        <v>0.12011452616074243</v>
      </c>
      <c r="BZ114" s="11">
        <f t="shared" si="145"/>
        <v>0.20484331649757453</v>
      </c>
      <c r="CA114" s="12">
        <f t="shared" si="145"/>
        <v>0.14879691823360119</v>
      </c>
      <c r="CB114" s="11">
        <f t="shared" si="145"/>
        <v>0.20759017779560585</v>
      </c>
      <c r="CC114" s="12">
        <f t="shared" si="145"/>
        <v>0.1477500096767411</v>
      </c>
      <c r="CD114" s="11">
        <f t="shared" si="145"/>
        <v>0.14662506837298045</v>
      </c>
      <c r="CE114" s="12">
        <f t="shared" si="145"/>
        <v>0.11584679237178837</v>
      </c>
      <c r="CF114" s="11">
        <f t="shared" si="145"/>
        <v>0.12042147398515017</v>
      </c>
      <c r="CG114" s="39">
        <f t="shared" si="145"/>
        <v>0.11894327480966783</v>
      </c>
      <c r="CI114" s="109" t="s">
        <v>159</v>
      </c>
      <c r="CJ114" s="26">
        <f>(4/(4 - 1)) * ( 1 - CJ113/CJ112)</f>
        <v>0.43927332108593592</v>
      </c>
      <c r="CK114" s="27">
        <f>(4/(4 - 1)) * ( 1 - CK113/CK112)</f>
        <v>0.6585563665855636</v>
      </c>
      <c r="CL114" s="26">
        <f>(3/(3 - 1)) * ( 1 - CL113/CL112)</f>
        <v>0.62436061381074159</v>
      </c>
      <c r="CM114" s="27">
        <f>(3/(3 - 1)) * ( 1 - CM113/CM112)</f>
        <v>0.79077770130763925</v>
      </c>
      <c r="CN114" s="26">
        <f>(6/(6 - 1)) * ( 1 - CN113/CN112)</f>
        <v>0.78518879415347143</v>
      </c>
      <c r="CO114" s="27">
        <f>(6/(6 - 1)) * ( 1 - CO113/CO112)</f>
        <v>0.89299419901829535</v>
      </c>
      <c r="CP114" s="26">
        <f>(9/(9 - 1)) * ( 1 - CP113/CP112)</f>
        <v>0.83679830825002754</v>
      </c>
      <c r="CQ114" s="122">
        <f>(13/(13 - 1)) * ( 1 - CQ113/CQ112)</f>
        <v>0.88889717396167311</v>
      </c>
      <c r="CR114" s="26">
        <f>(4/(4 - 1)) * ( 1 - CR113/CR112)</f>
        <v>0.26460481099656352</v>
      </c>
      <c r="CS114" s="27">
        <f>(4/(4 - 1)) * ( 1 - CS113/CS112)</f>
        <v>0.38381082310140952</v>
      </c>
      <c r="CT114" s="26">
        <f>(3/(3 - 1)) * ( 1 - CT113/CT112)</f>
        <v>0.69662576687116562</v>
      </c>
      <c r="CU114" s="27">
        <f>(3/(3 - 1)) * ( 1 - CU113/CU112)</f>
        <v>0.88020086083213789</v>
      </c>
      <c r="CV114" s="26">
        <f>(6/(6 - 1)) * ( 1 - CV113/CV112)</f>
        <v>0.728901098901099</v>
      </c>
      <c r="CW114" s="27">
        <f>(6/(6 - 1)) * ( 1 - CW113/CW112)</f>
        <v>0.92070030895983523</v>
      </c>
      <c r="CX114" s="26">
        <f>(9/(9 - 1)) * ( 1 - CX113/CX112)</f>
        <v>0.82858818816527413</v>
      </c>
      <c r="CY114" s="122">
        <f>(13/(13 - 1)) * ( 1 - CY113/CY112)</f>
        <v>0.9150681082756883</v>
      </c>
      <c r="CZ114" s="26"/>
    </row>
    <row r="115" spans="1:104" x14ac:dyDescent="0.25">
      <c r="BP115" s="160" t="s">
        <v>166</v>
      </c>
      <c r="BQ115" s="226"/>
      <c r="BR115" s="11">
        <f t="shared" ref="BR115:CG115" si="146">2 * BR114</f>
        <v>0.42372453747703909</v>
      </c>
      <c r="BS115" s="12">
        <f t="shared" si="146"/>
        <v>0.28731345183935114</v>
      </c>
      <c r="BT115" s="11">
        <f t="shared" si="146"/>
        <v>0.45254063720558779</v>
      </c>
      <c r="BU115" s="12">
        <f t="shared" si="146"/>
        <v>0.32552956687630608</v>
      </c>
      <c r="BV115" s="11">
        <f t="shared" si="146"/>
        <v>0.27720987699600325</v>
      </c>
      <c r="BW115" s="12">
        <f t="shared" si="146"/>
        <v>0.25038532396591529</v>
      </c>
      <c r="BX115" s="11">
        <f t="shared" si="146"/>
        <v>0.23987610777864177</v>
      </c>
      <c r="BY115" s="39">
        <f t="shared" si="146"/>
        <v>0.24022905232148486</v>
      </c>
      <c r="BZ115" s="11">
        <f t="shared" si="146"/>
        <v>0.40968663299514907</v>
      </c>
      <c r="CA115" s="12">
        <f t="shared" si="146"/>
        <v>0.29759383646720239</v>
      </c>
      <c r="CB115" s="11">
        <f t="shared" si="146"/>
        <v>0.41518035559121169</v>
      </c>
      <c r="CC115" s="12">
        <f t="shared" si="146"/>
        <v>0.29550001935348219</v>
      </c>
      <c r="CD115" s="11">
        <f t="shared" si="146"/>
        <v>0.2932501367459609</v>
      </c>
      <c r="CE115" s="12">
        <f t="shared" si="146"/>
        <v>0.23169358474357674</v>
      </c>
      <c r="CF115" s="11">
        <f t="shared" si="146"/>
        <v>0.24084294797030034</v>
      </c>
      <c r="CG115" s="39">
        <f t="shared" si="146"/>
        <v>0.23788654961933567</v>
      </c>
      <c r="CI115" s="3" t="s">
        <v>150</v>
      </c>
      <c r="CZ115" s="11"/>
    </row>
    <row r="119" spans="1:104" x14ac:dyDescent="0.25">
      <c r="E119" s="123"/>
    </row>
    <row r="121" spans="1:104" s="37" customFormat="1" ht="15.75" customHeight="1" x14ac:dyDescent="0.25">
      <c r="B121" s="124"/>
      <c r="C121" s="125"/>
      <c r="E121" s="126"/>
      <c r="G121" s="126"/>
      <c r="I121" s="126"/>
      <c r="K121" s="125"/>
      <c r="M121" s="126"/>
      <c r="O121" s="126"/>
      <c r="Q121" s="125"/>
      <c r="S121" s="126"/>
      <c r="U121" s="126"/>
      <c r="W121" s="126"/>
      <c r="Y121" s="126"/>
      <c r="AA121" s="126"/>
      <c r="AC121" s="125"/>
      <c r="AE121" s="126"/>
      <c r="AG121" s="125"/>
      <c r="AI121" s="126"/>
      <c r="AK121" s="126"/>
      <c r="AM121" s="126"/>
      <c r="AO121" s="125"/>
      <c r="AQ121" s="126"/>
      <c r="AU121" s="125"/>
      <c r="AW121" s="126"/>
      <c r="AY121" s="126"/>
      <c r="BA121" s="126"/>
      <c r="BC121" s="126"/>
      <c r="BE121" s="126"/>
      <c r="BG121" s="125"/>
      <c r="BL121" s="126"/>
      <c r="BN121" s="125"/>
      <c r="BO121" s="126"/>
      <c r="BQ121" s="125"/>
      <c r="BS121" s="126"/>
      <c r="BU121" s="126"/>
      <c r="BW121" s="126"/>
      <c r="BY121" s="125"/>
      <c r="CA121" s="126"/>
      <c r="CC121" s="126"/>
      <c r="CE121" s="126"/>
      <c r="CG121" s="125"/>
      <c r="CI121" s="125"/>
      <c r="CQ121" s="125"/>
      <c r="CS121" s="126"/>
      <c r="CU121" s="126"/>
      <c r="CW121" s="126"/>
      <c r="CY121" s="125"/>
    </row>
  </sheetData>
  <mergeCells count="90">
    <mergeCell ref="A7:C8"/>
    <mergeCell ref="BP113:BQ113"/>
    <mergeCell ref="BP114:BQ114"/>
    <mergeCell ref="BP115:BQ115"/>
    <mergeCell ref="BP100:BQ100"/>
    <mergeCell ref="BM105:CY105"/>
    <mergeCell ref="BP107:BQ107"/>
    <mergeCell ref="BP108:BQ108"/>
    <mergeCell ref="BP109:BQ109"/>
    <mergeCell ref="BM111:CY111"/>
    <mergeCell ref="BP37:BQ37"/>
    <mergeCell ref="BP67:BQ67"/>
    <mergeCell ref="BP68:BQ68"/>
    <mergeCell ref="BP71:BQ71"/>
    <mergeCell ref="BP98:BQ98"/>
    <mergeCell ref="BP99:BQ99"/>
    <mergeCell ref="CT4:CU4"/>
    <mergeCell ref="CV4:CW4"/>
    <mergeCell ref="CX4:CY4"/>
    <mergeCell ref="B6:C6"/>
    <mergeCell ref="BP33:BQ33"/>
    <mergeCell ref="BP34:BQ34"/>
    <mergeCell ref="CF4:CG4"/>
    <mergeCell ref="CJ4:CK4"/>
    <mergeCell ref="CL4:CM4"/>
    <mergeCell ref="CN4:CO4"/>
    <mergeCell ref="CP4:CQ4"/>
    <mergeCell ref="CR4:CS4"/>
    <mergeCell ref="BT4:BU4"/>
    <mergeCell ref="BV4:BW4"/>
    <mergeCell ref="BX4:BY4"/>
    <mergeCell ref="BZ4:CA4"/>
    <mergeCell ref="CB4:CC4"/>
    <mergeCell ref="CD4:CE4"/>
    <mergeCell ref="BH4:BH5"/>
    <mergeCell ref="BI4:BI5"/>
    <mergeCell ref="BJ4:BJ5"/>
    <mergeCell ref="BK4:BK5"/>
    <mergeCell ref="BL4:BL5"/>
    <mergeCell ref="BR4:BS4"/>
    <mergeCell ref="BF4:BG4"/>
    <mergeCell ref="AJ4:AK4"/>
    <mergeCell ref="AL4:AM4"/>
    <mergeCell ref="AN4:AO4"/>
    <mergeCell ref="AP4:AQ4"/>
    <mergeCell ref="AR4:AS4"/>
    <mergeCell ref="AT4:AU4"/>
    <mergeCell ref="AV4:AW4"/>
    <mergeCell ref="AX4:AY4"/>
    <mergeCell ref="AZ4:BA4"/>
    <mergeCell ref="BB4:BC4"/>
    <mergeCell ref="BD4:BE4"/>
    <mergeCell ref="T4:U4"/>
    <mergeCell ref="V4:W4"/>
    <mergeCell ref="X4:Y4"/>
    <mergeCell ref="Z4:AA4"/>
    <mergeCell ref="AB4:AC4"/>
    <mergeCell ref="AH4:AI4"/>
    <mergeCell ref="CV3:CW3"/>
    <mergeCell ref="CX3:CY3"/>
    <mergeCell ref="D4:E4"/>
    <mergeCell ref="F4:G4"/>
    <mergeCell ref="H4:I4"/>
    <mergeCell ref="J4:K4"/>
    <mergeCell ref="L4:M4"/>
    <mergeCell ref="N4:O4"/>
    <mergeCell ref="P4:Q4"/>
    <mergeCell ref="R4:S4"/>
    <mergeCell ref="CJ3:CK3"/>
    <mergeCell ref="CL3:CM3"/>
    <mergeCell ref="CN3:CO3"/>
    <mergeCell ref="CP3:CQ3"/>
    <mergeCell ref="CR3:CS3"/>
    <mergeCell ref="CT3:CU3"/>
    <mergeCell ref="AP2:AU2"/>
    <mergeCell ref="AV2:BG2"/>
    <mergeCell ref="BR2:BY2"/>
    <mergeCell ref="BZ2:CG2"/>
    <mergeCell ref="CJ2:CQ2"/>
    <mergeCell ref="CR2:CY2"/>
    <mergeCell ref="CI1:CY1"/>
    <mergeCell ref="D2:K2"/>
    <mergeCell ref="L2:Q2"/>
    <mergeCell ref="R2:AC2"/>
    <mergeCell ref="AH2:AO2"/>
    <mergeCell ref="D1:AC1"/>
    <mergeCell ref="AD1:AG2"/>
    <mergeCell ref="AH1:BG1"/>
    <mergeCell ref="BH1:BL2"/>
    <mergeCell ref="BR1:CG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E5B5-8021-470F-B103-5382B3D5ED61}">
  <dimension ref="A1:BM93"/>
  <sheetViews>
    <sheetView workbookViewId="0">
      <pane xSplit="2" ySplit="5" topLeftCell="C49" activePane="bottomRight" state="frozen"/>
      <selection pane="topRight" activeCell="C1" sqref="C1"/>
      <selection pane="bottomLeft" activeCell="A6" sqref="A6"/>
      <selection pane="bottomRight" activeCell="A2" sqref="A2"/>
    </sheetView>
  </sheetViews>
  <sheetFormatPr defaultRowHeight="15" x14ac:dyDescent="0.25"/>
  <cols>
    <col min="1" max="1" width="27.85546875" customWidth="1"/>
    <col min="2" max="2" width="5.5703125" style="151" customWidth="1"/>
    <col min="5" max="6" width="9.140625" customWidth="1"/>
    <col min="10" max="10" width="9.140625" style="231"/>
    <col min="12" max="12" width="9.140625" style="232"/>
    <col min="16" max="16" width="9.140625" style="231"/>
    <col min="28" max="28" width="9.140625" style="231"/>
    <col min="32" max="32" width="9.140625" style="231"/>
    <col min="40" max="40" width="9.140625" style="231"/>
    <col min="46" max="46" width="9.140625" style="231"/>
    <col min="58" max="58" width="9.140625" style="231"/>
    <col min="59" max="59" width="13.7109375" customWidth="1"/>
    <col min="60" max="60" width="13.28515625" customWidth="1"/>
    <col min="61" max="61" width="13.5703125" customWidth="1"/>
    <col min="62" max="62" width="13" customWidth="1"/>
    <col min="63" max="63" width="11.5703125" style="231" customWidth="1"/>
  </cols>
  <sheetData>
    <row r="1" spans="1:65" x14ac:dyDescent="0.25">
      <c r="C1" s="193" t="s">
        <v>289</v>
      </c>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201" t="s">
        <v>290</v>
      </c>
      <c r="AD1" s="202"/>
      <c r="AE1" s="202"/>
      <c r="AF1" s="203"/>
      <c r="AG1" s="187" t="s">
        <v>291</v>
      </c>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204" t="s">
        <v>292</v>
      </c>
      <c r="BH1" s="205"/>
      <c r="BI1" s="205"/>
      <c r="BJ1" s="205"/>
      <c r="BK1" s="206"/>
      <c r="BL1" s="32"/>
      <c r="BM1" s="5"/>
    </row>
    <row r="2" spans="1:65" x14ac:dyDescent="0.25">
      <c r="C2" s="199" t="s">
        <v>62</v>
      </c>
      <c r="D2" s="191"/>
      <c r="E2" s="191"/>
      <c r="F2" s="191"/>
      <c r="G2" s="191"/>
      <c r="H2" s="191"/>
      <c r="I2" s="191"/>
      <c r="J2" s="191"/>
      <c r="K2" s="179" t="s">
        <v>63</v>
      </c>
      <c r="L2" s="179"/>
      <c r="M2" s="179"/>
      <c r="N2" s="179"/>
      <c r="O2" s="179"/>
      <c r="P2" s="179"/>
      <c r="Q2" s="200" t="s">
        <v>294</v>
      </c>
      <c r="R2" s="200"/>
      <c r="S2" s="200"/>
      <c r="T2" s="200"/>
      <c r="U2" s="200"/>
      <c r="V2" s="200"/>
      <c r="W2" s="200"/>
      <c r="X2" s="200"/>
      <c r="Y2" s="200"/>
      <c r="Z2" s="200"/>
      <c r="AA2" s="200"/>
      <c r="AB2" s="200"/>
      <c r="AC2" s="201"/>
      <c r="AD2" s="202"/>
      <c r="AE2" s="202"/>
      <c r="AF2" s="203"/>
      <c r="AG2" s="199" t="s">
        <v>62</v>
      </c>
      <c r="AH2" s="191"/>
      <c r="AI2" s="191"/>
      <c r="AJ2" s="191"/>
      <c r="AK2" s="191"/>
      <c r="AL2" s="191"/>
      <c r="AM2" s="191"/>
      <c r="AN2" s="191"/>
      <c r="AO2" s="179" t="s">
        <v>63</v>
      </c>
      <c r="AP2" s="179"/>
      <c r="AQ2" s="179"/>
      <c r="AR2" s="179"/>
      <c r="AS2" s="179"/>
      <c r="AT2" s="179"/>
      <c r="AU2" s="200" t="s">
        <v>294</v>
      </c>
      <c r="AV2" s="200"/>
      <c r="AW2" s="200"/>
      <c r="AX2" s="200"/>
      <c r="AY2" s="200"/>
      <c r="AZ2" s="200"/>
      <c r="BA2" s="200"/>
      <c r="BB2" s="200"/>
      <c r="BC2" s="200"/>
      <c r="BD2" s="200"/>
      <c r="BE2" s="200"/>
      <c r="BF2" s="200"/>
      <c r="BG2" s="204"/>
      <c r="BH2" s="205"/>
      <c r="BI2" s="205"/>
      <c r="BJ2" s="205"/>
      <c r="BK2" s="206"/>
      <c r="BM2" s="3"/>
    </row>
    <row r="3" spans="1:65" x14ac:dyDescent="0.25">
      <c r="C3" t="s">
        <v>3</v>
      </c>
      <c r="D3" s="6" t="s">
        <v>103</v>
      </c>
      <c r="E3" t="s">
        <v>4</v>
      </c>
      <c r="F3" s="6" t="s">
        <v>104</v>
      </c>
      <c r="G3" t="s">
        <v>295</v>
      </c>
      <c r="H3" s="6" t="s">
        <v>296</v>
      </c>
      <c r="I3" t="s">
        <v>5</v>
      </c>
      <c r="J3" s="3" t="s">
        <v>105</v>
      </c>
      <c r="K3" t="s">
        <v>297</v>
      </c>
      <c r="L3" s="6" t="s">
        <v>298</v>
      </c>
      <c r="M3" t="s">
        <v>299</v>
      </c>
      <c r="N3" s="6" t="s">
        <v>300</v>
      </c>
      <c r="O3" t="s">
        <v>301</v>
      </c>
      <c r="P3" s="3" t="s">
        <v>302</v>
      </c>
      <c r="Q3" t="s">
        <v>303</v>
      </c>
      <c r="R3" s="6" t="s">
        <v>304</v>
      </c>
      <c r="S3" t="s">
        <v>305</v>
      </c>
      <c r="T3" s="6" t="s">
        <v>306</v>
      </c>
      <c r="U3" t="s">
        <v>307</v>
      </c>
      <c r="V3" s="6" t="s">
        <v>308</v>
      </c>
      <c r="W3" t="s">
        <v>309</v>
      </c>
      <c r="X3" s="6" t="s">
        <v>310</v>
      </c>
      <c r="Y3" t="s">
        <v>311</v>
      </c>
      <c r="Z3" s="6" t="s">
        <v>312</v>
      </c>
      <c r="AA3" t="s">
        <v>313</v>
      </c>
      <c r="AB3" s="3" t="s">
        <v>314</v>
      </c>
      <c r="AC3" t="s">
        <v>315</v>
      </c>
      <c r="AD3" s="6" t="s">
        <v>316</v>
      </c>
      <c r="AE3" t="s">
        <v>317</v>
      </c>
      <c r="AF3" s="3" t="s">
        <v>318</v>
      </c>
      <c r="AG3" t="s">
        <v>8</v>
      </c>
      <c r="AH3" s="6" t="s">
        <v>9</v>
      </c>
      <c r="AI3" t="s">
        <v>10</v>
      </c>
      <c r="AJ3" s="6" t="s">
        <v>11</v>
      </c>
      <c r="AK3" t="s">
        <v>12</v>
      </c>
      <c r="AL3" s="6" t="s">
        <v>13</v>
      </c>
      <c r="AM3" t="s">
        <v>319</v>
      </c>
      <c r="AN3" s="3" t="s">
        <v>320</v>
      </c>
      <c r="AO3" t="s">
        <v>321</v>
      </c>
      <c r="AP3" s="6" t="s">
        <v>322</v>
      </c>
      <c r="AQ3" t="s">
        <v>14</v>
      </c>
      <c r="AR3" t="s">
        <v>15</v>
      </c>
      <c r="AS3" t="s">
        <v>16</v>
      </c>
      <c r="AT3" s="3" t="s">
        <v>17</v>
      </c>
      <c r="AU3" t="s">
        <v>18</v>
      </c>
      <c r="AV3" s="6" t="s">
        <v>19</v>
      </c>
      <c r="AW3" t="s">
        <v>22</v>
      </c>
      <c r="AX3" s="6" t="s">
        <v>23</v>
      </c>
      <c r="AY3" t="s">
        <v>24</v>
      </c>
      <c r="AZ3" s="6" t="s">
        <v>25</v>
      </c>
      <c r="BA3" t="s">
        <v>26</v>
      </c>
      <c r="BB3" s="6" t="s">
        <v>27</v>
      </c>
      <c r="BC3" t="s">
        <v>28</v>
      </c>
      <c r="BD3" s="6" t="s">
        <v>29</v>
      </c>
      <c r="BE3" t="s">
        <v>323</v>
      </c>
      <c r="BF3" s="3" t="s">
        <v>324</v>
      </c>
      <c r="BG3" t="s">
        <v>325</v>
      </c>
      <c r="BH3" t="s">
        <v>326</v>
      </c>
      <c r="BI3" t="s">
        <v>327</v>
      </c>
      <c r="BJ3" t="s">
        <v>328</v>
      </c>
      <c r="BK3" s="6" t="s">
        <v>329</v>
      </c>
      <c r="BM3" s="3"/>
    </row>
    <row r="4" spans="1:65" ht="40.5" customHeight="1" x14ac:dyDescent="0.25">
      <c r="A4" s="63" t="s">
        <v>168</v>
      </c>
      <c r="C4" s="217" t="s">
        <v>330</v>
      </c>
      <c r="D4" s="216"/>
      <c r="E4" s="218" t="s">
        <v>331</v>
      </c>
      <c r="F4" s="215"/>
      <c r="G4" s="218" t="s">
        <v>332</v>
      </c>
      <c r="H4" s="216"/>
      <c r="I4" s="218" t="s">
        <v>333</v>
      </c>
      <c r="J4" s="219"/>
      <c r="K4" s="215" t="s">
        <v>334</v>
      </c>
      <c r="L4" s="216"/>
      <c r="M4" s="218" t="s">
        <v>335</v>
      </c>
      <c r="N4" s="215"/>
      <c r="O4" s="218" t="s">
        <v>336</v>
      </c>
      <c r="P4" s="219"/>
      <c r="Q4" s="215" t="s">
        <v>337</v>
      </c>
      <c r="R4" s="216"/>
      <c r="S4" s="218" t="s">
        <v>338</v>
      </c>
      <c r="T4" s="216"/>
      <c r="U4" s="218" t="s">
        <v>339</v>
      </c>
      <c r="V4" s="215"/>
      <c r="W4" s="218" t="s">
        <v>340</v>
      </c>
      <c r="X4" s="216"/>
      <c r="Y4" s="215" t="s">
        <v>341</v>
      </c>
      <c r="Z4" s="216"/>
      <c r="AA4" s="218" t="s">
        <v>342</v>
      </c>
      <c r="AB4" s="219"/>
      <c r="AC4" s="95" t="s">
        <v>343</v>
      </c>
      <c r="AD4" s="95" t="s">
        <v>344</v>
      </c>
      <c r="AE4" s="95" t="s">
        <v>345</v>
      </c>
      <c r="AF4" s="96" t="s">
        <v>346</v>
      </c>
      <c r="AG4" s="215" t="s">
        <v>347</v>
      </c>
      <c r="AH4" s="216"/>
      <c r="AI4" s="218" t="s">
        <v>348</v>
      </c>
      <c r="AJ4" s="216"/>
      <c r="AK4" s="218" t="s">
        <v>349</v>
      </c>
      <c r="AL4" s="216"/>
      <c r="AM4" s="218" t="s">
        <v>350</v>
      </c>
      <c r="AN4" s="219"/>
      <c r="AO4" s="215" t="s">
        <v>351</v>
      </c>
      <c r="AP4" s="216"/>
      <c r="AQ4" s="218" t="s">
        <v>352</v>
      </c>
      <c r="AR4" s="215"/>
      <c r="AS4" s="218" t="s">
        <v>353</v>
      </c>
      <c r="AT4" s="219"/>
      <c r="AU4" s="215" t="s">
        <v>354</v>
      </c>
      <c r="AV4" s="215"/>
      <c r="AW4" s="218" t="s">
        <v>355</v>
      </c>
      <c r="AX4" s="216"/>
      <c r="AY4" s="215" t="s">
        <v>356</v>
      </c>
      <c r="AZ4" s="215"/>
      <c r="BA4" s="218" t="s">
        <v>357</v>
      </c>
      <c r="BB4" s="216"/>
      <c r="BC4" s="215" t="s">
        <v>358</v>
      </c>
      <c r="BD4" s="215"/>
      <c r="BE4" s="218" t="s">
        <v>359</v>
      </c>
      <c r="BF4" s="219"/>
      <c r="BG4" s="220" t="s">
        <v>360</v>
      </c>
      <c r="BH4" s="222" t="s">
        <v>361</v>
      </c>
      <c r="BI4" s="222" t="s">
        <v>362</v>
      </c>
      <c r="BJ4" s="222" t="s">
        <v>363</v>
      </c>
      <c r="BK4" s="224" t="s">
        <v>364</v>
      </c>
      <c r="BL4" s="95"/>
      <c r="BM4" s="96"/>
    </row>
    <row r="5" spans="1:65" ht="15.75" thickBot="1" x14ac:dyDescent="0.3">
      <c r="A5" s="51" t="s">
        <v>45</v>
      </c>
      <c r="B5" s="100" t="s">
        <v>99</v>
      </c>
      <c r="C5" s="51" t="s">
        <v>68</v>
      </c>
      <c r="D5" s="101" t="s">
        <v>69</v>
      </c>
      <c r="E5" s="51" t="s">
        <v>68</v>
      </c>
      <c r="F5" s="101" t="s">
        <v>69</v>
      </c>
      <c r="G5" s="51" t="s">
        <v>68</v>
      </c>
      <c r="H5" s="101" t="s">
        <v>69</v>
      </c>
      <c r="I5" s="51" t="s">
        <v>68</v>
      </c>
      <c r="J5" s="102" t="s">
        <v>69</v>
      </c>
      <c r="K5" s="51" t="s">
        <v>68</v>
      </c>
      <c r="L5" s="101" t="s">
        <v>69</v>
      </c>
      <c r="M5" s="51" t="s">
        <v>68</v>
      </c>
      <c r="N5" s="101" t="s">
        <v>69</v>
      </c>
      <c r="O5" s="51" t="s">
        <v>68</v>
      </c>
      <c r="P5" s="102" t="s">
        <v>69</v>
      </c>
      <c r="Q5" s="51" t="s">
        <v>68</v>
      </c>
      <c r="R5" s="101" t="s">
        <v>69</v>
      </c>
      <c r="S5" s="51" t="s">
        <v>68</v>
      </c>
      <c r="T5" s="101" t="s">
        <v>69</v>
      </c>
      <c r="U5" s="51" t="s">
        <v>68</v>
      </c>
      <c r="V5" s="101" t="s">
        <v>69</v>
      </c>
      <c r="W5" s="51" t="s">
        <v>68</v>
      </c>
      <c r="X5" s="101" t="s">
        <v>69</v>
      </c>
      <c r="Y5" s="51" t="s">
        <v>68</v>
      </c>
      <c r="Z5" s="101" t="s">
        <v>69</v>
      </c>
      <c r="AA5" s="51" t="s">
        <v>68</v>
      </c>
      <c r="AB5" s="102" t="s">
        <v>69</v>
      </c>
      <c r="AC5" s="51" t="s">
        <v>68</v>
      </c>
      <c r="AD5" s="101" t="s">
        <v>69</v>
      </c>
      <c r="AE5" s="51" t="s">
        <v>68</v>
      </c>
      <c r="AF5" s="102" t="s">
        <v>69</v>
      </c>
      <c r="AG5" s="51" t="s">
        <v>68</v>
      </c>
      <c r="AH5" s="101" t="s">
        <v>69</v>
      </c>
      <c r="AI5" s="51" t="s">
        <v>68</v>
      </c>
      <c r="AJ5" s="101" t="s">
        <v>69</v>
      </c>
      <c r="AK5" s="51" t="s">
        <v>68</v>
      </c>
      <c r="AL5" s="101" t="s">
        <v>69</v>
      </c>
      <c r="AM5" s="51" t="s">
        <v>68</v>
      </c>
      <c r="AN5" s="102" t="s">
        <v>69</v>
      </c>
      <c r="AO5" s="51" t="s">
        <v>68</v>
      </c>
      <c r="AP5" s="101" t="s">
        <v>69</v>
      </c>
      <c r="AQ5" s="51" t="s">
        <v>68</v>
      </c>
      <c r="AR5" s="101" t="s">
        <v>69</v>
      </c>
      <c r="AS5" s="51" t="s">
        <v>68</v>
      </c>
      <c r="AT5" s="102" t="s">
        <v>69</v>
      </c>
      <c r="AU5" s="51" t="s">
        <v>68</v>
      </c>
      <c r="AV5" s="101" t="s">
        <v>69</v>
      </c>
      <c r="AW5" s="51" t="s">
        <v>68</v>
      </c>
      <c r="AX5" s="101" t="s">
        <v>69</v>
      </c>
      <c r="AY5" s="51" t="s">
        <v>68</v>
      </c>
      <c r="AZ5" s="101" t="s">
        <v>69</v>
      </c>
      <c r="BA5" s="51" t="s">
        <v>68</v>
      </c>
      <c r="BB5" s="101" t="s">
        <v>69</v>
      </c>
      <c r="BC5" s="51" t="s">
        <v>68</v>
      </c>
      <c r="BD5" s="101" t="s">
        <v>69</v>
      </c>
      <c r="BE5" s="51" t="s">
        <v>68</v>
      </c>
      <c r="BF5" s="102" t="s">
        <v>69</v>
      </c>
      <c r="BG5" s="221"/>
      <c r="BH5" s="223"/>
      <c r="BI5" s="223"/>
      <c r="BJ5" s="223"/>
      <c r="BK5" s="225"/>
      <c r="BL5" s="51" t="s">
        <v>54</v>
      </c>
      <c r="BM5" s="102" t="s">
        <v>55</v>
      </c>
    </row>
    <row r="6" spans="1:65" ht="16.5" thickTop="1" x14ac:dyDescent="0.25">
      <c r="A6" s="50" t="s">
        <v>161</v>
      </c>
    </row>
    <row r="7" spans="1:65" x14ac:dyDescent="0.25">
      <c r="A7" t="s">
        <v>210</v>
      </c>
      <c r="B7" s="151">
        <v>1</v>
      </c>
      <c r="C7">
        <v>5</v>
      </c>
      <c r="D7">
        <v>2</v>
      </c>
      <c r="E7">
        <v>4</v>
      </c>
      <c r="F7">
        <v>4</v>
      </c>
      <c r="G7">
        <v>3</v>
      </c>
      <c r="H7">
        <v>5</v>
      </c>
      <c r="I7">
        <v>5</v>
      </c>
      <c r="J7" s="231">
        <v>4</v>
      </c>
      <c r="K7">
        <v>2</v>
      </c>
      <c r="L7" s="232">
        <v>7</v>
      </c>
      <c r="M7">
        <v>5</v>
      </c>
      <c r="N7">
        <v>3</v>
      </c>
      <c r="O7">
        <v>5</v>
      </c>
      <c r="P7" s="231">
        <v>5</v>
      </c>
      <c r="Q7">
        <v>5</v>
      </c>
      <c r="R7">
        <v>4</v>
      </c>
      <c r="S7">
        <v>2</v>
      </c>
      <c r="T7">
        <v>7</v>
      </c>
      <c r="U7">
        <v>2</v>
      </c>
      <c r="V7">
        <v>5</v>
      </c>
      <c r="W7">
        <v>1</v>
      </c>
      <c r="X7">
        <v>9</v>
      </c>
      <c r="Y7">
        <v>4</v>
      </c>
      <c r="Z7">
        <v>4</v>
      </c>
      <c r="AA7">
        <v>2</v>
      </c>
      <c r="AB7" s="231">
        <v>7</v>
      </c>
      <c r="AC7">
        <v>3</v>
      </c>
      <c r="AD7">
        <v>4</v>
      </c>
      <c r="AE7">
        <v>6</v>
      </c>
      <c r="AF7" s="231">
        <v>2</v>
      </c>
      <c r="AG7">
        <v>2</v>
      </c>
      <c r="AH7">
        <v>4</v>
      </c>
      <c r="AI7">
        <v>1</v>
      </c>
      <c r="AJ7">
        <v>4</v>
      </c>
      <c r="AK7">
        <v>4</v>
      </c>
      <c r="AL7">
        <v>5</v>
      </c>
      <c r="AM7">
        <v>5</v>
      </c>
      <c r="AN7" s="231">
        <v>1</v>
      </c>
      <c r="AO7">
        <v>4</v>
      </c>
      <c r="AP7">
        <v>4</v>
      </c>
      <c r="AQ7">
        <v>2</v>
      </c>
      <c r="AR7">
        <v>7</v>
      </c>
      <c r="AS7">
        <v>4</v>
      </c>
      <c r="AT7" s="231">
        <v>4</v>
      </c>
      <c r="AU7">
        <v>3</v>
      </c>
      <c r="AV7">
        <v>6</v>
      </c>
      <c r="AW7">
        <v>2</v>
      </c>
      <c r="AX7">
        <v>8</v>
      </c>
      <c r="AY7">
        <v>1</v>
      </c>
      <c r="AZ7">
        <v>7</v>
      </c>
      <c r="BA7">
        <v>2</v>
      </c>
      <c r="BB7">
        <v>7</v>
      </c>
      <c r="BC7">
        <v>4</v>
      </c>
      <c r="BD7">
        <v>4</v>
      </c>
      <c r="BE7">
        <v>2</v>
      </c>
      <c r="BF7" s="231">
        <v>8</v>
      </c>
      <c r="BG7">
        <v>3</v>
      </c>
      <c r="BH7">
        <v>3</v>
      </c>
      <c r="BI7">
        <v>2</v>
      </c>
      <c r="BJ7">
        <v>4</v>
      </c>
      <c r="BK7" s="231">
        <v>3</v>
      </c>
      <c r="BL7">
        <v>49</v>
      </c>
      <c r="BM7">
        <v>531</v>
      </c>
    </row>
    <row r="8" spans="1:65" x14ac:dyDescent="0.25">
      <c r="A8" t="s">
        <v>211</v>
      </c>
      <c r="B8" s="151">
        <v>1</v>
      </c>
      <c r="C8">
        <v>5</v>
      </c>
      <c r="D8">
        <v>4</v>
      </c>
      <c r="E8">
        <v>3</v>
      </c>
      <c r="F8">
        <v>4</v>
      </c>
      <c r="G8">
        <v>3</v>
      </c>
      <c r="H8">
        <v>3</v>
      </c>
      <c r="I8">
        <v>3</v>
      </c>
      <c r="J8" s="231">
        <v>4</v>
      </c>
      <c r="K8">
        <v>4</v>
      </c>
      <c r="L8" s="232">
        <v>5</v>
      </c>
      <c r="M8">
        <v>4</v>
      </c>
      <c r="N8">
        <v>2</v>
      </c>
      <c r="O8">
        <v>3</v>
      </c>
      <c r="P8" s="231">
        <v>4</v>
      </c>
      <c r="Q8">
        <v>3</v>
      </c>
      <c r="R8">
        <v>5</v>
      </c>
      <c r="S8">
        <v>1</v>
      </c>
      <c r="T8">
        <v>9</v>
      </c>
      <c r="U8">
        <v>3</v>
      </c>
      <c r="V8">
        <v>4</v>
      </c>
      <c r="W8">
        <v>3</v>
      </c>
      <c r="X8">
        <v>3</v>
      </c>
      <c r="Y8">
        <v>6</v>
      </c>
      <c r="Z8">
        <v>5</v>
      </c>
      <c r="AA8">
        <v>2</v>
      </c>
      <c r="AB8" s="231">
        <v>6</v>
      </c>
      <c r="AC8">
        <v>1</v>
      </c>
      <c r="AD8">
        <v>2</v>
      </c>
      <c r="AE8">
        <v>6</v>
      </c>
      <c r="AF8" s="231">
        <v>2</v>
      </c>
      <c r="AG8">
        <v>3</v>
      </c>
      <c r="AH8">
        <v>5</v>
      </c>
      <c r="AI8">
        <v>4</v>
      </c>
      <c r="AJ8">
        <v>4</v>
      </c>
      <c r="AK8">
        <v>3</v>
      </c>
      <c r="AL8">
        <v>3</v>
      </c>
      <c r="AM8">
        <v>2</v>
      </c>
      <c r="AN8" s="231">
        <v>5</v>
      </c>
      <c r="AO8">
        <v>2</v>
      </c>
      <c r="AP8">
        <v>5</v>
      </c>
      <c r="AQ8">
        <v>3</v>
      </c>
      <c r="AR8">
        <v>5</v>
      </c>
      <c r="AS8">
        <v>1</v>
      </c>
      <c r="AT8" s="231">
        <v>7</v>
      </c>
      <c r="AU8">
        <v>2</v>
      </c>
      <c r="AV8">
        <v>7</v>
      </c>
      <c r="AW8">
        <v>2</v>
      </c>
      <c r="AX8">
        <v>5</v>
      </c>
      <c r="AY8">
        <v>2</v>
      </c>
      <c r="AZ8">
        <v>5</v>
      </c>
      <c r="BA8">
        <v>6</v>
      </c>
      <c r="BB8">
        <v>5</v>
      </c>
      <c r="BC8">
        <v>6</v>
      </c>
      <c r="BD8">
        <v>5</v>
      </c>
      <c r="BE8">
        <v>2</v>
      </c>
      <c r="BF8" s="231">
        <v>5</v>
      </c>
      <c r="BG8">
        <v>4</v>
      </c>
      <c r="BH8">
        <v>2</v>
      </c>
      <c r="BI8">
        <v>1</v>
      </c>
      <c r="BJ8">
        <v>4</v>
      </c>
      <c r="BK8" s="231">
        <v>4</v>
      </c>
      <c r="BL8">
        <v>82</v>
      </c>
      <c r="BM8">
        <v>371</v>
      </c>
    </row>
    <row r="9" spans="1:65" x14ac:dyDescent="0.25">
      <c r="A9" t="s">
        <v>235</v>
      </c>
      <c r="B9" s="151">
        <v>1</v>
      </c>
      <c r="C9">
        <v>5</v>
      </c>
      <c r="D9">
        <v>5</v>
      </c>
      <c r="E9">
        <v>3</v>
      </c>
      <c r="F9">
        <v>5</v>
      </c>
      <c r="G9">
        <v>5</v>
      </c>
      <c r="H9">
        <v>4</v>
      </c>
      <c r="I9">
        <v>5</v>
      </c>
      <c r="J9" s="231">
        <v>5</v>
      </c>
      <c r="K9">
        <v>6</v>
      </c>
      <c r="L9" s="232">
        <v>5</v>
      </c>
      <c r="M9">
        <v>2</v>
      </c>
      <c r="N9">
        <v>6</v>
      </c>
      <c r="O9">
        <v>3</v>
      </c>
      <c r="P9" s="231">
        <v>5</v>
      </c>
      <c r="Q9">
        <v>3</v>
      </c>
      <c r="R9">
        <v>5</v>
      </c>
      <c r="S9">
        <v>1</v>
      </c>
      <c r="T9">
        <v>9</v>
      </c>
      <c r="U9">
        <v>3</v>
      </c>
      <c r="V9">
        <v>5</v>
      </c>
      <c r="W9">
        <v>1</v>
      </c>
      <c r="X9">
        <v>6</v>
      </c>
      <c r="Y9">
        <v>3</v>
      </c>
      <c r="Z9">
        <v>5</v>
      </c>
      <c r="AA9">
        <v>1</v>
      </c>
      <c r="AB9" s="231">
        <v>8</v>
      </c>
      <c r="AC9">
        <v>1</v>
      </c>
      <c r="AD9">
        <v>4</v>
      </c>
      <c r="AE9">
        <v>6</v>
      </c>
      <c r="AF9" s="231">
        <v>2</v>
      </c>
      <c r="AG9">
        <v>4</v>
      </c>
      <c r="AH9">
        <v>5</v>
      </c>
      <c r="AI9">
        <v>1</v>
      </c>
      <c r="AJ9">
        <v>7</v>
      </c>
      <c r="AK9">
        <v>1</v>
      </c>
      <c r="AL9">
        <v>8</v>
      </c>
      <c r="AM9">
        <v>2</v>
      </c>
      <c r="AN9" s="231">
        <v>5</v>
      </c>
      <c r="AO9">
        <v>1</v>
      </c>
      <c r="AP9">
        <v>6</v>
      </c>
      <c r="AQ9">
        <v>2</v>
      </c>
      <c r="AR9">
        <v>5</v>
      </c>
      <c r="AS9">
        <v>1</v>
      </c>
      <c r="AT9" s="231">
        <v>6</v>
      </c>
      <c r="AU9">
        <v>1</v>
      </c>
      <c r="AV9">
        <v>9</v>
      </c>
      <c r="AW9">
        <v>1</v>
      </c>
      <c r="AX9">
        <v>8</v>
      </c>
      <c r="AY9">
        <v>3</v>
      </c>
      <c r="AZ9">
        <v>5</v>
      </c>
      <c r="BA9">
        <v>3</v>
      </c>
      <c r="BB9">
        <v>5</v>
      </c>
      <c r="BC9">
        <v>4</v>
      </c>
      <c r="BD9">
        <v>5</v>
      </c>
      <c r="BE9">
        <v>2</v>
      </c>
      <c r="BF9" s="231">
        <v>6</v>
      </c>
      <c r="BG9">
        <v>3</v>
      </c>
      <c r="BH9">
        <v>3</v>
      </c>
      <c r="BI9">
        <v>1</v>
      </c>
      <c r="BJ9">
        <v>2</v>
      </c>
      <c r="BK9" s="231">
        <v>1</v>
      </c>
      <c r="BL9">
        <v>88</v>
      </c>
      <c r="BM9">
        <v>1268</v>
      </c>
    </row>
    <row r="10" spans="1:65" x14ac:dyDescent="0.25">
      <c r="A10" t="s">
        <v>233</v>
      </c>
      <c r="B10" s="151">
        <v>1</v>
      </c>
      <c r="C10">
        <v>5</v>
      </c>
      <c r="D10">
        <v>2</v>
      </c>
      <c r="E10">
        <v>3</v>
      </c>
      <c r="F10">
        <v>3</v>
      </c>
      <c r="G10">
        <v>3</v>
      </c>
      <c r="H10">
        <v>4</v>
      </c>
      <c r="I10">
        <v>5</v>
      </c>
      <c r="J10" s="231">
        <v>3</v>
      </c>
      <c r="K10">
        <v>3</v>
      </c>
      <c r="L10" s="232">
        <v>4</v>
      </c>
      <c r="M10">
        <v>3</v>
      </c>
      <c r="N10">
        <v>3</v>
      </c>
      <c r="O10">
        <v>4</v>
      </c>
      <c r="P10" s="231">
        <v>4</v>
      </c>
      <c r="Q10">
        <v>5</v>
      </c>
      <c r="R10">
        <v>3</v>
      </c>
      <c r="S10">
        <v>1</v>
      </c>
      <c r="T10">
        <v>8</v>
      </c>
      <c r="U10">
        <v>5</v>
      </c>
      <c r="V10">
        <v>1</v>
      </c>
      <c r="W10">
        <v>2</v>
      </c>
      <c r="X10">
        <v>8</v>
      </c>
      <c r="Y10">
        <v>4</v>
      </c>
      <c r="Z10">
        <v>3</v>
      </c>
      <c r="AA10">
        <v>2</v>
      </c>
      <c r="AB10" s="231">
        <v>7</v>
      </c>
      <c r="AC10">
        <v>3</v>
      </c>
      <c r="AD10">
        <v>4</v>
      </c>
      <c r="AE10">
        <v>6</v>
      </c>
      <c r="AF10" s="231">
        <v>2</v>
      </c>
      <c r="AG10">
        <v>4</v>
      </c>
      <c r="AH10">
        <v>3</v>
      </c>
      <c r="AI10">
        <v>5</v>
      </c>
      <c r="AJ10">
        <v>3</v>
      </c>
      <c r="AK10">
        <v>4</v>
      </c>
      <c r="AL10">
        <v>3</v>
      </c>
      <c r="AM10">
        <v>3</v>
      </c>
      <c r="AN10" s="231">
        <v>4</v>
      </c>
      <c r="AO10">
        <v>3</v>
      </c>
      <c r="AP10">
        <v>4</v>
      </c>
      <c r="AQ10">
        <v>3</v>
      </c>
      <c r="AR10">
        <v>4</v>
      </c>
      <c r="AS10">
        <v>3</v>
      </c>
      <c r="AT10" s="231">
        <v>7</v>
      </c>
      <c r="AU10">
        <v>3</v>
      </c>
      <c r="AV10">
        <v>7</v>
      </c>
      <c r="AW10">
        <v>3</v>
      </c>
      <c r="AX10">
        <v>4</v>
      </c>
      <c r="AY10">
        <v>2</v>
      </c>
      <c r="AZ10">
        <v>7</v>
      </c>
      <c r="BA10">
        <v>4</v>
      </c>
      <c r="BB10">
        <v>3</v>
      </c>
      <c r="BC10">
        <v>3</v>
      </c>
      <c r="BD10">
        <v>7</v>
      </c>
      <c r="BE10">
        <v>3</v>
      </c>
      <c r="BF10" s="231">
        <v>4</v>
      </c>
      <c r="BG10">
        <v>2</v>
      </c>
      <c r="BH10">
        <v>2</v>
      </c>
      <c r="BI10">
        <v>1</v>
      </c>
      <c r="BJ10">
        <v>3</v>
      </c>
      <c r="BK10" s="231">
        <v>3</v>
      </c>
      <c r="BL10">
        <v>119</v>
      </c>
      <c r="BM10">
        <v>1004</v>
      </c>
    </row>
    <row r="11" spans="1:65" x14ac:dyDescent="0.25">
      <c r="A11" t="s">
        <v>178</v>
      </c>
      <c r="B11" s="151">
        <v>1</v>
      </c>
      <c r="C11">
        <v>5</v>
      </c>
      <c r="D11">
        <v>1</v>
      </c>
      <c r="E11">
        <v>2</v>
      </c>
      <c r="F11">
        <v>8</v>
      </c>
      <c r="G11">
        <v>4</v>
      </c>
      <c r="H11">
        <v>5</v>
      </c>
      <c r="I11">
        <v>5</v>
      </c>
      <c r="J11" s="231">
        <v>1</v>
      </c>
      <c r="K11">
        <v>3</v>
      </c>
      <c r="L11" s="232">
        <v>6</v>
      </c>
      <c r="M11">
        <v>5</v>
      </c>
      <c r="N11">
        <v>3</v>
      </c>
      <c r="O11">
        <v>4</v>
      </c>
      <c r="P11" s="231">
        <v>4</v>
      </c>
      <c r="Q11">
        <v>4</v>
      </c>
      <c r="R11">
        <v>4</v>
      </c>
      <c r="S11">
        <v>1</v>
      </c>
      <c r="T11">
        <v>9</v>
      </c>
      <c r="U11">
        <v>5</v>
      </c>
      <c r="V11">
        <v>1</v>
      </c>
      <c r="W11">
        <v>1</v>
      </c>
      <c r="X11">
        <v>9</v>
      </c>
      <c r="Y11">
        <v>4</v>
      </c>
      <c r="Z11">
        <v>3</v>
      </c>
      <c r="AA11">
        <v>1</v>
      </c>
      <c r="AB11" s="231">
        <v>9</v>
      </c>
      <c r="AC11">
        <v>3</v>
      </c>
      <c r="AD11">
        <v>4</v>
      </c>
      <c r="AE11">
        <v>6</v>
      </c>
      <c r="AF11" s="231">
        <v>1</v>
      </c>
      <c r="AG11">
        <v>3</v>
      </c>
      <c r="AH11">
        <v>4</v>
      </c>
      <c r="AI11">
        <v>5</v>
      </c>
      <c r="AJ11">
        <v>3</v>
      </c>
      <c r="AK11">
        <v>3</v>
      </c>
      <c r="AL11">
        <v>5</v>
      </c>
      <c r="AM11">
        <v>3</v>
      </c>
      <c r="AN11" s="231">
        <v>3</v>
      </c>
      <c r="AO11">
        <v>5</v>
      </c>
      <c r="AP11">
        <v>3</v>
      </c>
      <c r="AQ11">
        <v>3</v>
      </c>
      <c r="AR11">
        <v>4</v>
      </c>
      <c r="AS11">
        <v>5</v>
      </c>
      <c r="AT11" s="231">
        <v>1</v>
      </c>
      <c r="AU11">
        <v>3</v>
      </c>
      <c r="AV11">
        <v>5</v>
      </c>
      <c r="AW11">
        <v>5</v>
      </c>
      <c r="AX11">
        <v>2</v>
      </c>
      <c r="AY11">
        <v>4</v>
      </c>
      <c r="AZ11">
        <v>3</v>
      </c>
      <c r="BA11">
        <v>5</v>
      </c>
      <c r="BB11">
        <v>3</v>
      </c>
      <c r="BC11">
        <v>4</v>
      </c>
      <c r="BD11">
        <v>2</v>
      </c>
      <c r="BE11">
        <v>1</v>
      </c>
      <c r="BF11" s="231">
        <v>9</v>
      </c>
      <c r="BG11">
        <v>2</v>
      </c>
      <c r="BH11">
        <v>3</v>
      </c>
      <c r="BI11">
        <v>1</v>
      </c>
      <c r="BJ11">
        <v>4</v>
      </c>
      <c r="BK11" s="231">
        <v>2</v>
      </c>
      <c r="BL11">
        <v>140</v>
      </c>
      <c r="BM11">
        <v>616</v>
      </c>
    </row>
    <row r="12" spans="1:65" x14ac:dyDescent="0.25">
      <c r="A12" t="s">
        <v>264</v>
      </c>
      <c r="B12" s="151">
        <v>1</v>
      </c>
      <c r="C12">
        <v>2</v>
      </c>
      <c r="D12">
        <v>3</v>
      </c>
      <c r="E12">
        <v>4</v>
      </c>
      <c r="F12">
        <v>2</v>
      </c>
      <c r="G12">
        <v>3</v>
      </c>
      <c r="H12">
        <v>4</v>
      </c>
      <c r="I12">
        <v>2</v>
      </c>
      <c r="J12" s="231">
        <v>5</v>
      </c>
      <c r="K12">
        <v>3</v>
      </c>
      <c r="L12" s="232">
        <v>3</v>
      </c>
      <c r="M12">
        <v>4</v>
      </c>
      <c r="N12">
        <v>4</v>
      </c>
      <c r="O12">
        <v>4</v>
      </c>
      <c r="P12" s="231">
        <v>3</v>
      </c>
      <c r="Q12">
        <v>3</v>
      </c>
      <c r="R12">
        <v>3</v>
      </c>
      <c r="S12">
        <v>3</v>
      </c>
      <c r="T12">
        <v>3</v>
      </c>
      <c r="U12">
        <v>4</v>
      </c>
      <c r="V12">
        <v>2</v>
      </c>
      <c r="W12">
        <v>4</v>
      </c>
      <c r="X12">
        <v>4</v>
      </c>
      <c r="Y12">
        <v>1</v>
      </c>
      <c r="Z12">
        <v>8</v>
      </c>
      <c r="AA12">
        <v>4</v>
      </c>
      <c r="AB12" s="231">
        <v>2</v>
      </c>
      <c r="AC12">
        <v>3</v>
      </c>
      <c r="AD12">
        <v>5</v>
      </c>
      <c r="AE12">
        <v>3</v>
      </c>
      <c r="AF12" s="231">
        <v>3</v>
      </c>
      <c r="AG12">
        <v>2</v>
      </c>
      <c r="AH12">
        <v>7</v>
      </c>
      <c r="AI12">
        <v>5</v>
      </c>
      <c r="AJ12">
        <v>2</v>
      </c>
      <c r="AK12">
        <v>3</v>
      </c>
      <c r="AL12">
        <v>3</v>
      </c>
      <c r="AM12">
        <v>4</v>
      </c>
      <c r="AN12" s="231">
        <v>3</v>
      </c>
      <c r="AO12">
        <v>3</v>
      </c>
      <c r="AP12">
        <v>4</v>
      </c>
      <c r="AQ12">
        <v>4</v>
      </c>
      <c r="AR12">
        <v>3</v>
      </c>
      <c r="AS12">
        <v>4</v>
      </c>
      <c r="AT12" s="231">
        <v>3</v>
      </c>
      <c r="AU12">
        <v>3</v>
      </c>
      <c r="AV12">
        <v>3</v>
      </c>
      <c r="AW12">
        <v>2</v>
      </c>
      <c r="AX12">
        <v>7</v>
      </c>
      <c r="AY12">
        <v>2</v>
      </c>
      <c r="AZ12">
        <v>6</v>
      </c>
      <c r="BA12">
        <v>4</v>
      </c>
      <c r="BB12">
        <v>3</v>
      </c>
      <c r="BC12">
        <v>4</v>
      </c>
      <c r="BD12">
        <v>3</v>
      </c>
      <c r="BE12">
        <v>5</v>
      </c>
      <c r="BF12" s="231">
        <v>5</v>
      </c>
      <c r="BG12">
        <v>2</v>
      </c>
      <c r="BH12">
        <v>2</v>
      </c>
      <c r="BI12">
        <v>2</v>
      </c>
      <c r="BJ12">
        <v>4</v>
      </c>
      <c r="BK12" s="231">
        <v>1</v>
      </c>
      <c r="BL12">
        <v>161</v>
      </c>
      <c r="BM12">
        <v>412</v>
      </c>
    </row>
    <row r="13" spans="1:65" x14ac:dyDescent="0.25">
      <c r="A13" t="s">
        <v>180</v>
      </c>
      <c r="B13" s="151">
        <v>1</v>
      </c>
      <c r="C13">
        <v>5</v>
      </c>
      <c r="D13">
        <v>1</v>
      </c>
      <c r="E13">
        <v>2</v>
      </c>
      <c r="F13">
        <v>4</v>
      </c>
      <c r="G13">
        <v>4</v>
      </c>
      <c r="H13">
        <v>1</v>
      </c>
      <c r="I13">
        <v>4</v>
      </c>
      <c r="J13" s="231">
        <v>3</v>
      </c>
      <c r="K13">
        <v>3</v>
      </c>
      <c r="L13" s="232">
        <v>1</v>
      </c>
      <c r="M13">
        <v>1</v>
      </c>
      <c r="N13">
        <v>4</v>
      </c>
      <c r="O13">
        <v>1</v>
      </c>
      <c r="P13" s="231">
        <v>5</v>
      </c>
      <c r="Q13">
        <v>3</v>
      </c>
      <c r="R13">
        <v>3</v>
      </c>
      <c r="S13">
        <v>1</v>
      </c>
      <c r="T13">
        <v>9</v>
      </c>
      <c r="U13">
        <v>5</v>
      </c>
      <c r="V13">
        <v>1</v>
      </c>
      <c r="W13">
        <v>1</v>
      </c>
      <c r="X13">
        <v>9</v>
      </c>
      <c r="Y13">
        <v>1</v>
      </c>
      <c r="Z13">
        <v>7</v>
      </c>
      <c r="AA13">
        <v>1</v>
      </c>
      <c r="AB13" s="231">
        <v>8</v>
      </c>
      <c r="AC13">
        <v>1</v>
      </c>
      <c r="AD13">
        <v>4</v>
      </c>
      <c r="AE13">
        <v>6</v>
      </c>
      <c r="AF13" s="231">
        <v>2</v>
      </c>
      <c r="AG13">
        <v>2</v>
      </c>
      <c r="AH13">
        <v>5</v>
      </c>
      <c r="AI13">
        <v>1</v>
      </c>
      <c r="AJ13">
        <v>6</v>
      </c>
      <c r="AK13">
        <v>3</v>
      </c>
      <c r="AL13">
        <v>4</v>
      </c>
      <c r="AM13">
        <v>2</v>
      </c>
      <c r="AN13" s="231">
        <v>5</v>
      </c>
      <c r="AO13">
        <v>5</v>
      </c>
      <c r="AP13">
        <v>2</v>
      </c>
      <c r="AQ13">
        <v>2</v>
      </c>
      <c r="AR13">
        <v>5</v>
      </c>
      <c r="AS13">
        <v>5</v>
      </c>
      <c r="AT13" s="231">
        <v>2</v>
      </c>
      <c r="AU13">
        <v>5</v>
      </c>
      <c r="AV13">
        <v>7</v>
      </c>
      <c r="AW13">
        <v>1</v>
      </c>
      <c r="AX13">
        <v>6</v>
      </c>
      <c r="AY13">
        <v>5</v>
      </c>
      <c r="AZ13">
        <v>6</v>
      </c>
      <c r="BA13">
        <v>2</v>
      </c>
      <c r="BB13">
        <v>6</v>
      </c>
      <c r="BC13">
        <v>2</v>
      </c>
      <c r="BD13">
        <v>5</v>
      </c>
      <c r="BE13">
        <v>1</v>
      </c>
      <c r="BF13" s="231">
        <v>7</v>
      </c>
      <c r="BG13">
        <v>3</v>
      </c>
      <c r="BH13">
        <v>2</v>
      </c>
      <c r="BI13">
        <v>3</v>
      </c>
      <c r="BJ13">
        <v>1</v>
      </c>
      <c r="BK13" s="231">
        <v>3</v>
      </c>
      <c r="BL13">
        <v>82</v>
      </c>
      <c r="BM13">
        <v>538</v>
      </c>
    </row>
    <row r="14" spans="1:65" x14ac:dyDescent="0.25">
      <c r="A14" t="s">
        <v>236</v>
      </c>
      <c r="B14" s="151">
        <v>1</v>
      </c>
      <c r="C14">
        <v>5</v>
      </c>
      <c r="D14">
        <v>1</v>
      </c>
      <c r="E14">
        <v>4</v>
      </c>
      <c r="F14">
        <v>1</v>
      </c>
      <c r="G14">
        <v>4</v>
      </c>
      <c r="H14">
        <v>3</v>
      </c>
      <c r="I14">
        <v>5</v>
      </c>
      <c r="J14" s="231">
        <v>3</v>
      </c>
      <c r="K14">
        <v>4</v>
      </c>
      <c r="L14" s="232">
        <v>3</v>
      </c>
      <c r="M14">
        <v>5</v>
      </c>
      <c r="N14">
        <v>1</v>
      </c>
      <c r="O14">
        <v>4</v>
      </c>
      <c r="P14" s="231">
        <v>2</v>
      </c>
      <c r="Q14">
        <v>5</v>
      </c>
      <c r="R14">
        <v>2</v>
      </c>
      <c r="S14">
        <v>1</v>
      </c>
      <c r="T14">
        <v>9</v>
      </c>
      <c r="U14">
        <v>5</v>
      </c>
      <c r="V14">
        <v>1</v>
      </c>
      <c r="W14">
        <v>1</v>
      </c>
      <c r="X14">
        <v>9</v>
      </c>
      <c r="Y14">
        <v>6</v>
      </c>
      <c r="Z14">
        <v>5</v>
      </c>
      <c r="AA14">
        <v>1</v>
      </c>
      <c r="AB14" s="231">
        <v>8</v>
      </c>
      <c r="AC14">
        <v>3</v>
      </c>
      <c r="AD14">
        <v>4</v>
      </c>
      <c r="AE14">
        <v>6</v>
      </c>
      <c r="AF14" s="231">
        <v>2</v>
      </c>
      <c r="AG14">
        <v>6</v>
      </c>
      <c r="AH14">
        <v>5</v>
      </c>
      <c r="AI14">
        <v>6</v>
      </c>
      <c r="AJ14">
        <v>5</v>
      </c>
      <c r="AK14">
        <v>3</v>
      </c>
      <c r="AL14">
        <v>4</v>
      </c>
      <c r="AM14">
        <v>6</v>
      </c>
      <c r="AN14" s="231">
        <v>4</v>
      </c>
      <c r="AO14">
        <v>3</v>
      </c>
      <c r="AP14">
        <v>5</v>
      </c>
      <c r="AQ14">
        <v>4</v>
      </c>
      <c r="AR14">
        <v>2</v>
      </c>
      <c r="AS14">
        <v>2</v>
      </c>
      <c r="AT14" s="231">
        <v>6</v>
      </c>
      <c r="AU14">
        <v>4</v>
      </c>
      <c r="AV14">
        <v>3</v>
      </c>
      <c r="AW14">
        <v>1</v>
      </c>
      <c r="AX14">
        <v>9</v>
      </c>
      <c r="AY14">
        <v>2</v>
      </c>
      <c r="AZ14">
        <v>5</v>
      </c>
      <c r="BA14">
        <v>1</v>
      </c>
      <c r="BB14">
        <v>9</v>
      </c>
      <c r="BC14">
        <v>6</v>
      </c>
      <c r="BD14">
        <v>5</v>
      </c>
      <c r="BE14">
        <v>1</v>
      </c>
      <c r="BF14" s="231">
        <v>9</v>
      </c>
      <c r="BG14">
        <v>1</v>
      </c>
      <c r="BH14">
        <v>1</v>
      </c>
      <c r="BI14">
        <v>1</v>
      </c>
      <c r="BJ14">
        <v>5</v>
      </c>
      <c r="BK14" s="231">
        <v>3</v>
      </c>
      <c r="BL14">
        <v>170</v>
      </c>
      <c r="BM14">
        <v>701</v>
      </c>
    </row>
    <row r="15" spans="1:65" x14ac:dyDescent="0.25">
      <c r="A15" t="s">
        <v>238</v>
      </c>
      <c r="B15" s="151">
        <v>1</v>
      </c>
      <c r="C15">
        <v>5</v>
      </c>
      <c r="D15">
        <v>3</v>
      </c>
      <c r="E15">
        <v>4</v>
      </c>
      <c r="F15">
        <v>5</v>
      </c>
      <c r="G15">
        <v>5</v>
      </c>
      <c r="H15">
        <v>5</v>
      </c>
      <c r="I15">
        <v>4</v>
      </c>
      <c r="J15" s="231">
        <v>5</v>
      </c>
      <c r="K15">
        <v>3</v>
      </c>
      <c r="L15" s="232">
        <v>7</v>
      </c>
      <c r="M15">
        <v>4</v>
      </c>
      <c r="N15">
        <v>4</v>
      </c>
      <c r="O15">
        <v>3</v>
      </c>
      <c r="P15" s="231">
        <v>5</v>
      </c>
      <c r="Q15">
        <v>6</v>
      </c>
      <c r="R15">
        <v>5</v>
      </c>
      <c r="S15">
        <v>1</v>
      </c>
      <c r="T15">
        <v>9</v>
      </c>
      <c r="U15">
        <v>4</v>
      </c>
      <c r="V15">
        <v>1</v>
      </c>
      <c r="W15">
        <v>1</v>
      </c>
      <c r="X15">
        <v>9</v>
      </c>
      <c r="Y15">
        <v>6</v>
      </c>
      <c r="Z15">
        <v>5</v>
      </c>
      <c r="AA15">
        <v>1</v>
      </c>
      <c r="AB15" s="231">
        <v>9</v>
      </c>
      <c r="AC15">
        <v>1</v>
      </c>
      <c r="AD15">
        <v>4</v>
      </c>
      <c r="AE15">
        <v>6</v>
      </c>
      <c r="AF15" s="231">
        <v>2</v>
      </c>
      <c r="AG15">
        <v>6</v>
      </c>
      <c r="AH15">
        <v>5</v>
      </c>
      <c r="AI15">
        <v>5</v>
      </c>
      <c r="AJ15">
        <v>5</v>
      </c>
      <c r="AK15">
        <v>5</v>
      </c>
      <c r="AL15">
        <v>3</v>
      </c>
      <c r="AM15">
        <v>4</v>
      </c>
      <c r="AN15" s="231">
        <v>4</v>
      </c>
      <c r="AO15">
        <v>2</v>
      </c>
      <c r="AP15">
        <v>6</v>
      </c>
      <c r="AQ15">
        <v>4</v>
      </c>
      <c r="AR15">
        <v>4</v>
      </c>
      <c r="AS15">
        <v>3</v>
      </c>
      <c r="AT15" s="231">
        <v>4</v>
      </c>
      <c r="AU15">
        <v>4</v>
      </c>
      <c r="AV15">
        <v>3</v>
      </c>
      <c r="AW15">
        <v>1</v>
      </c>
      <c r="AX15">
        <v>5</v>
      </c>
      <c r="AY15">
        <v>2</v>
      </c>
      <c r="AZ15">
        <v>5</v>
      </c>
      <c r="BA15">
        <v>6</v>
      </c>
      <c r="BB15">
        <v>5</v>
      </c>
      <c r="BC15">
        <v>3</v>
      </c>
      <c r="BD15">
        <v>7</v>
      </c>
      <c r="BE15">
        <v>1</v>
      </c>
      <c r="BF15" s="231">
        <v>7</v>
      </c>
      <c r="BG15">
        <v>3</v>
      </c>
      <c r="BH15">
        <v>4</v>
      </c>
      <c r="BI15">
        <v>1</v>
      </c>
      <c r="BJ15">
        <v>3</v>
      </c>
      <c r="BK15" s="231">
        <v>3</v>
      </c>
      <c r="BL15">
        <v>147</v>
      </c>
      <c r="BM15">
        <v>1681</v>
      </c>
    </row>
    <row r="16" spans="1:65" x14ac:dyDescent="0.25">
      <c r="A16" t="s">
        <v>253</v>
      </c>
      <c r="B16" s="151">
        <v>1</v>
      </c>
      <c r="C16">
        <v>5</v>
      </c>
      <c r="D16">
        <v>5</v>
      </c>
      <c r="E16">
        <v>3</v>
      </c>
      <c r="F16">
        <v>6</v>
      </c>
      <c r="G16">
        <v>4</v>
      </c>
      <c r="H16">
        <v>2</v>
      </c>
      <c r="I16">
        <v>5</v>
      </c>
      <c r="J16" s="231">
        <v>2</v>
      </c>
      <c r="K16">
        <v>3</v>
      </c>
      <c r="L16" s="232">
        <v>4</v>
      </c>
      <c r="M16">
        <v>4</v>
      </c>
      <c r="N16">
        <v>4</v>
      </c>
      <c r="O16">
        <v>3</v>
      </c>
      <c r="P16" s="231">
        <v>5</v>
      </c>
      <c r="Q16">
        <v>3</v>
      </c>
      <c r="R16">
        <v>4</v>
      </c>
      <c r="S16">
        <v>1</v>
      </c>
      <c r="T16">
        <v>9</v>
      </c>
      <c r="U16">
        <v>6</v>
      </c>
      <c r="V16">
        <v>5</v>
      </c>
      <c r="W16">
        <v>1</v>
      </c>
      <c r="X16">
        <v>9</v>
      </c>
      <c r="Y16">
        <v>2</v>
      </c>
      <c r="Z16">
        <v>6</v>
      </c>
      <c r="AA16">
        <v>2</v>
      </c>
      <c r="AB16" s="231">
        <v>6</v>
      </c>
      <c r="AC16">
        <v>1</v>
      </c>
      <c r="AD16">
        <v>3</v>
      </c>
      <c r="AE16">
        <v>6</v>
      </c>
      <c r="AF16" s="231">
        <v>2</v>
      </c>
      <c r="AG16">
        <v>5</v>
      </c>
      <c r="AH16">
        <v>4</v>
      </c>
      <c r="AI16">
        <v>5</v>
      </c>
      <c r="AJ16">
        <v>1</v>
      </c>
      <c r="AK16">
        <v>5</v>
      </c>
      <c r="AL16">
        <v>2</v>
      </c>
      <c r="AM16">
        <v>6</v>
      </c>
      <c r="AN16" s="231">
        <v>5</v>
      </c>
      <c r="AO16">
        <v>5</v>
      </c>
      <c r="AP16">
        <v>5</v>
      </c>
      <c r="AQ16">
        <v>4</v>
      </c>
      <c r="AR16">
        <v>4</v>
      </c>
      <c r="AS16">
        <v>3</v>
      </c>
      <c r="AT16" s="231">
        <v>6</v>
      </c>
      <c r="AU16">
        <v>3</v>
      </c>
      <c r="AV16">
        <v>7</v>
      </c>
      <c r="AW16">
        <v>1</v>
      </c>
      <c r="AX16">
        <v>5</v>
      </c>
      <c r="AY16">
        <v>6</v>
      </c>
      <c r="AZ16">
        <v>6</v>
      </c>
      <c r="BA16">
        <v>4</v>
      </c>
      <c r="BB16">
        <v>3</v>
      </c>
      <c r="BC16">
        <v>1</v>
      </c>
      <c r="BD16">
        <v>6</v>
      </c>
      <c r="BE16">
        <v>2</v>
      </c>
      <c r="BF16" s="231">
        <v>7</v>
      </c>
      <c r="BG16">
        <v>2</v>
      </c>
      <c r="BH16">
        <v>2</v>
      </c>
      <c r="BI16">
        <v>1</v>
      </c>
      <c r="BJ16">
        <v>5</v>
      </c>
      <c r="BK16" s="231">
        <v>4</v>
      </c>
      <c r="BL16">
        <v>147</v>
      </c>
      <c r="BM16">
        <v>944</v>
      </c>
    </row>
    <row r="17" spans="1:65" x14ac:dyDescent="0.25">
      <c r="A17" t="s">
        <v>232</v>
      </c>
      <c r="B17" s="151">
        <v>1</v>
      </c>
      <c r="C17">
        <v>5</v>
      </c>
      <c r="D17">
        <v>1</v>
      </c>
      <c r="E17">
        <v>4</v>
      </c>
      <c r="F17">
        <v>4</v>
      </c>
      <c r="G17">
        <v>4</v>
      </c>
      <c r="H17">
        <v>3</v>
      </c>
      <c r="I17">
        <v>5</v>
      </c>
      <c r="J17" s="231">
        <v>1</v>
      </c>
      <c r="K17">
        <v>6</v>
      </c>
      <c r="L17" s="232">
        <v>5</v>
      </c>
      <c r="M17">
        <v>4</v>
      </c>
      <c r="N17">
        <v>3</v>
      </c>
      <c r="O17">
        <v>3</v>
      </c>
      <c r="P17" s="231">
        <v>4</v>
      </c>
      <c r="Q17">
        <v>5</v>
      </c>
      <c r="R17">
        <v>1</v>
      </c>
      <c r="S17">
        <v>2</v>
      </c>
      <c r="T17">
        <v>6</v>
      </c>
      <c r="U17">
        <v>5</v>
      </c>
      <c r="V17">
        <v>2</v>
      </c>
      <c r="W17">
        <v>1</v>
      </c>
      <c r="X17">
        <v>9</v>
      </c>
      <c r="Y17">
        <v>6</v>
      </c>
      <c r="Z17">
        <v>5</v>
      </c>
      <c r="AA17">
        <v>4</v>
      </c>
      <c r="AB17" s="231">
        <v>2</v>
      </c>
      <c r="AC17">
        <v>1</v>
      </c>
      <c r="AD17">
        <v>3</v>
      </c>
      <c r="AE17">
        <v>6</v>
      </c>
      <c r="AF17" s="231">
        <v>2</v>
      </c>
      <c r="AG17">
        <v>6</v>
      </c>
      <c r="AH17">
        <v>5</v>
      </c>
      <c r="AI17">
        <v>3</v>
      </c>
      <c r="AJ17">
        <v>5</v>
      </c>
      <c r="AK17">
        <v>2</v>
      </c>
      <c r="AL17">
        <v>8</v>
      </c>
      <c r="AM17">
        <v>2</v>
      </c>
      <c r="AN17" s="231">
        <v>6</v>
      </c>
      <c r="AO17">
        <v>5</v>
      </c>
      <c r="AP17">
        <v>4</v>
      </c>
      <c r="AQ17">
        <v>4</v>
      </c>
      <c r="AR17">
        <v>1</v>
      </c>
      <c r="AS17">
        <v>3</v>
      </c>
      <c r="AT17" s="231">
        <v>5</v>
      </c>
      <c r="AU17">
        <v>3</v>
      </c>
      <c r="AV17">
        <v>4</v>
      </c>
      <c r="AW17">
        <v>1</v>
      </c>
      <c r="AX17">
        <v>7</v>
      </c>
      <c r="AY17">
        <v>1</v>
      </c>
      <c r="AZ17">
        <v>7</v>
      </c>
      <c r="BA17">
        <v>6</v>
      </c>
      <c r="BB17">
        <v>6</v>
      </c>
      <c r="BC17">
        <v>4</v>
      </c>
      <c r="BD17">
        <v>3</v>
      </c>
      <c r="BE17">
        <v>3</v>
      </c>
      <c r="BF17" s="231">
        <v>5</v>
      </c>
      <c r="BG17">
        <v>3</v>
      </c>
      <c r="BH17">
        <v>2</v>
      </c>
      <c r="BI17">
        <v>1</v>
      </c>
      <c r="BJ17">
        <v>5</v>
      </c>
      <c r="BK17" s="231">
        <v>4</v>
      </c>
      <c r="BL17">
        <v>100</v>
      </c>
      <c r="BM17">
        <v>1612</v>
      </c>
    </row>
    <row r="18" spans="1:65" x14ac:dyDescent="0.25">
      <c r="A18" t="s">
        <v>254</v>
      </c>
      <c r="B18" s="151">
        <v>1</v>
      </c>
      <c r="C18">
        <v>5</v>
      </c>
      <c r="D18">
        <v>2</v>
      </c>
      <c r="E18">
        <v>5</v>
      </c>
      <c r="F18">
        <v>3</v>
      </c>
      <c r="G18">
        <v>5</v>
      </c>
      <c r="H18">
        <v>3</v>
      </c>
      <c r="I18">
        <v>5</v>
      </c>
      <c r="J18" s="231">
        <v>3</v>
      </c>
      <c r="K18">
        <v>5</v>
      </c>
      <c r="L18" s="232">
        <v>1</v>
      </c>
      <c r="M18">
        <v>4</v>
      </c>
      <c r="N18">
        <v>5</v>
      </c>
      <c r="O18">
        <v>5</v>
      </c>
      <c r="P18" s="231">
        <v>4</v>
      </c>
      <c r="Q18">
        <v>3</v>
      </c>
      <c r="R18">
        <v>4</v>
      </c>
      <c r="S18">
        <v>1</v>
      </c>
      <c r="T18">
        <v>9</v>
      </c>
      <c r="U18">
        <v>4</v>
      </c>
      <c r="V18">
        <v>2</v>
      </c>
      <c r="W18">
        <v>3</v>
      </c>
      <c r="X18">
        <v>5</v>
      </c>
      <c r="Y18">
        <v>5</v>
      </c>
      <c r="Z18">
        <v>1</v>
      </c>
      <c r="AA18">
        <v>3</v>
      </c>
      <c r="AB18" s="231">
        <v>6</v>
      </c>
      <c r="AC18">
        <v>3</v>
      </c>
      <c r="AD18">
        <v>4</v>
      </c>
      <c r="AE18">
        <v>6</v>
      </c>
      <c r="AF18" s="231">
        <v>2</v>
      </c>
      <c r="AG18">
        <v>5</v>
      </c>
      <c r="AH18">
        <v>2</v>
      </c>
      <c r="AI18">
        <v>3</v>
      </c>
      <c r="AJ18">
        <v>2</v>
      </c>
      <c r="AK18">
        <v>5</v>
      </c>
      <c r="AL18">
        <v>1</v>
      </c>
      <c r="AM18">
        <v>3</v>
      </c>
      <c r="AN18" s="231">
        <v>6</v>
      </c>
      <c r="AO18">
        <v>5</v>
      </c>
      <c r="AP18">
        <v>1</v>
      </c>
      <c r="AQ18">
        <v>3</v>
      </c>
      <c r="AR18">
        <v>2</v>
      </c>
      <c r="AS18">
        <v>2</v>
      </c>
      <c r="AT18" s="231">
        <v>7</v>
      </c>
      <c r="AU18">
        <v>5</v>
      </c>
      <c r="AV18">
        <v>1</v>
      </c>
      <c r="AW18">
        <v>1</v>
      </c>
      <c r="AX18">
        <v>8</v>
      </c>
      <c r="AY18">
        <v>2</v>
      </c>
      <c r="AZ18">
        <v>6</v>
      </c>
      <c r="BA18">
        <v>2</v>
      </c>
      <c r="BB18">
        <v>7</v>
      </c>
      <c r="BC18">
        <v>3</v>
      </c>
      <c r="BD18">
        <v>5</v>
      </c>
      <c r="BE18">
        <v>1</v>
      </c>
      <c r="BF18" s="231">
        <v>9</v>
      </c>
      <c r="BG18">
        <v>4</v>
      </c>
      <c r="BH18">
        <v>4</v>
      </c>
      <c r="BI18">
        <v>2</v>
      </c>
      <c r="BJ18">
        <v>5</v>
      </c>
      <c r="BK18" s="231">
        <v>4</v>
      </c>
      <c r="BL18">
        <v>166</v>
      </c>
      <c r="BM18">
        <v>1637</v>
      </c>
    </row>
    <row r="19" spans="1:65" x14ac:dyDescent="0.25">
      <c r="A19" t="s">
        <v>237</v>
      </c>
      <c r="B19" s="151">
        <v>1</v>
      </c>
      <c r="C19">
        <v>5</v>
      </c>
      <c r="D19">
        <v>4</v>
      </c>
      <c r="E19">
        <v>5</v>
      </c>
      <c r="F19">
        <v>4</v>
      </c>
      <c r="G19">
        <v>4</v>
      </c>
      <c r="H19">
        <v>2</v>
      </c>
      <c r="I19">
        <v>4</v>
      </c>
      <c r="J19" s="231">
        <v>2</v>
      </c>
      <c r="K19">
        <v>2</v>
      </c>
      <c r="L19" s="232">
        <v>6</v>
      </c>
      <c r="M19">
        <v>5</v>
      </c>
      <c r="N19">
        <v>1</v>
      </c>
      <c r="O19">
        <v>3</v>
      </c>
      <c r="P19" s="231">
        <v>4</v>
      </c>
      <c r="Q19">
        <v>4</v>
      </c>
      <c r="R19">
        <v>3</v>
      </c>
      <c r="S19">
        <v>1</v>
      </c>
      <c r="T19">
        <v>9</v>
      </c>
      <c r="U19">
        <v>4</v>
      </c>
      <c r="V19">
        <v>4</v>
      </c>
      <c r="W19">
        <v>3</v>
      </c>
      <c r="X19">
        <v>5</v>
      </c>
      <c r="Y19">
        <v>3</v>
      </c>
      <c r="Z19">
        <v>5</v>
      </c>
      <c r="AA19">
        <v>1</v>
      </c>
      <c r="AB19" s="231">
        <v>8</v>
      </c>
      <c r="AC19">
        <v>1</v>
      </c>
      <c r="AD19">
        <v>6</v>
      </c>
      <c r="AE19">
        <v>6</v>
      </c>
      <c r="AF19" s="231">
        <v>2</v>
      </c>
      <c r="AG19">
        <v>5</v>
      </c>
      <c r="AH19">
        <v>2</v>
      </c>
      <c r="AI19">
        <v>2</v>
      </c>
      <c r="AJ19">
        <v>8</v>
      </c>
      <c r="AK19">
        <v>3</v>
      </c>
      <c r="AL19">
        <v>5</v>
      </c>
      <c r="AM19">
        <v>3</v>
      </c>
      <c r="AN19" s="231">
        <v>5</v>
      </c>
      <c r="AO19">
        <v>2</v>
      </c>
      <c r="AP19">
        <v>6</v>
      </c>
      <c r="AQ19">
        <v>4</v>
      </c>
      <c r="AR19">
        <v>2</v>
      </c>
      <c r="AS19">
        <v>3</v>
      </c>
      <c r="AT19" s="231">
        <v>5</v>
      </c>
      <c r="AU19">
        <v>5</v>
      </c>
      <c r="AV19">
        <v>3</v>
      </c>
      <c r="AW19">
        <v>1</v>
      </c>
      <c r="AX19">
        <v>8</v>
      </c>
      <c r="AY19">
        <v>1</v>
      </c>
      <c r="AZ19">
        <v>7</v>
      </c>
      <c r="BA19">
        <v>2</v>
      </c>
      <c r="BB19">
        <v>6</v>
      </c>
      <c r="BC19">
        <v>4</v>
      </c>
      <c r="BD19">
        <v>5</v>
      </c>
      <c r="BE19">
        <v>1</v>
      </c>
      <c r="BF19" s="231">
        <v>8</v>
      </c>
      <c r="BG19">
        <v>3</v>
      </c>
      <c r="BH19">
        <v>3</v>
      </c>
      <c r="BI19">
        <v>1</v>
      </c>
      <c r="BJ19">
        <v>5</v>
      </c>
      <c r="BK19" s="231">
        <v>3</v>
      </c>
      <c r="BL19">
        <v>175</v>
      </c>
      <c r="BM19">
        <v>1164</v>
      </c>
    </row>
    <row r="20" spans="1:65" x14ac:dyDescent="0.25">
      <c r="A20" t="s">
        <v>176</v>
      </c>
      <c r="B20" s="151">
        <v>1</v>
      </c>
      <c r="C20">
        <v>5</v>
      </c>
      <c r="D20">
        <v>2</v>
      </c>
      <c r="E20">
        <v>4</v>
      </c>
      <c r="F20">
        <v>4</v>
      </c>
      <c r="G20">
        <v>4</v>
      </c>
      <c r="H20">
        <v>2</v>
      </c>
      <c r="I20">
        <v>5</v>
      </c>
      <c r="J20" s="231">
        <v>3</v>
      </c>
      <c r="K20">
        <v>2</v>
      </c>
      <c r="L20" s="232">
        <v>6</v>
      </c>
      <c r="M20">
        <v>5</v>
      </c>
      <c r="N20">
        <v>2</v>
      </c>
      <c r="O20">
        <v>3</v>
      </c>
      <c r="P20" s="231">
        <v>5</v>
      </c>
      <c r="Q20">
        <v>3</v>
      </c>
      <c r="R20">
        <v>6</v>
      </c>
      <c r="S20">
        <v>2</v>
      </c>
      <c r="T20">
        <v>7</v>
      </c>
      <c r="U20">
        <v>3</v>
      </c>
      <c r="V20">
        <v>5</v>
      </c>
      <c r="W20">
        <v>2</v>
      </c>
      <c r="X20">
        <v>5</v>
      </c>
      <c r="Y20">
        <v>4</v>
      </c>
      <c r="Z20">
        <v>3</v>
      </c>
      <c r="AA20">
        <v>2</v>
      </c>
      <c r="AB20" s="231">
        <v>5</v>
      </c>
      <c r="AC20">
        <v>1</v>
      </c>
      <c r="AD20">
        <v>4</v>
      </c>
      <c r="AE20">
        <v>6</v>
      </c>
      <c r="AF20" s="231">
        <v>1</v>
      </c>
      <c r="AG20">
        <v>4</v>
      </c>
      <c r="AH20">
        <v>3</v>
      </c>
      <c r="AI20">
        <v>5</v>
      </c>
      <c r="AJ20">
        <v>2</v>
      </c>
      <c r="AK20">
        <v>3</v>
      </c>
      <c r="AL20">
        <v>6</v>
      </c>
      <c r="AM20">
        <v>4</v>
      </c>
      <c r="AN20" s="231">
        <v>3</v>
      </c>
      <c r="AO20">
        <v>2</v>
      </c>
      <c r="AP20">
        <v>5</v>
      </c>
      <c r="AQ20">
        <v>3</v>
      </c>
      <c r="AR20">
        <v>4</v>
      </c>
      <c r="AS20">
        <v>4</v>
      </c>
      <c r="AT20" s="231">
        <v>3</v>
      </c>
      <c r="AU20">
        <v>4</v>
      </c>
      <c r="AV20">
        <v>3</v>
      </c>
      <c r="AW20">
        <v>1</v>
      </c>
      <c r="AX20">
        <v>8</v>
      </c>
      <c r="AY20">
        <v>3</v>
      </c>
      <c r="AZ20">
        <v>5</v>
      </c>
      <c r="BA20">
        <v>3</v>
      </c>
      <c r="BB20">
        <v>5</v>
      </c>
      <c r="BC20">
        <v>3</v>
      </c>
      <c r="BD20">
        <v>4</v>
      </c>
      <c r="BE20">
        <v>2</v>
      </c>
      <c r="BF20" s="231">
        <v>8</v>
      </c>
      <c r="BG20">
        <v>3</v>
      </c>
      <c r="BH20">
        <v>3</v>
      </c>
      <c r="BI20">
        <v>1</v>
      </c>
      <c r="BJ20">
        <v>3</v>
      </c>
      <c r="BK20" s="231">
        <v>3</v>
      </c>
      <c r="BL20">
        <v>52</v>
      </c>
      <c r="BM20">
        <v>678</v>
      </c>
    </row>
    <row r="21" spans="1:65" x14ac:dyDescent="0.25">
      <c r="A21" t="s">
        <v>183</v>
      </c>
      <c r="B21" s="151">
        <v>1</v>
      </c>
      <c r="C21">
        <v>5</v>
      </c>
      <c r="D21">
        <v>3</v>
      </c>
      <c r="E21">
        <v>4</v>
      </c>
      <c r="F21">
        <v>4</v>
      </c>
      <c r="G21">
        <v>4</v>
      </c>
      <c r="H21">
        <v>5</v>
      </c>
      <c r="I21">
        <v>4</v>
      </c>
      <c r="J21" s="231">
        <v>6</v>
      </c>
      <c r="K21">
        <v>3</v>
      </c>
      <c r="L21" s="232">
        <v>4</v>
      </c>
      <c r="M21">
        <v>4</v>
      </c>
      <c r="N21">
        <v>3</v>
      </c>
      <c r="O21">
        <v>6</v>
      </c>
      <c r="P21" s="231">
        <v>5</v>
      </c>
      <c r="Q21">
        <v>4</v>
      </c>
      <c r="R21">
        <v>5</v>
      </c>
      <c r="S21">
        <v>2</v>
      </c>
      <c r="T21">
        <v>7</v>
      </c>
      <c r="U21">
        <v>3</v>
      </c>
      <c r="V21">
        <v>5</v>
      </c>
      <c r="W21">
        <v>1</v>
      </c>
      <c r="X21">
        <v>9</v>
      </c>
      <c r="Y21">
        <v>3</v>
      </c>
      <c r="Z21">
        <v>5</v>
      </c>
      <c r="AA21">
        <v>1</v>
      </c>
      <c r="AB21" s="231">
        <v>7</v>
      </c>
      <c r="AC21">
        <v>3</v>
      </c>
      <c r="AD21">
        <v>3</v>
      </c>
      <c r="AE21">
        <v>6</v>
      </c>
      <c r="AF21" s="231">
        <v>1</v>
      </c>
      <c r="AG21">
        <v>3</v>
      </c>
      <c r="AH21">
        <v>5</v>
      </c>
      <c r="AI21">
        <v>3</v>
      </c>
      <c r="AJ21">
        <v>5</v>
      </c>
      <c r="AK21">
        <v>4</v>
      </c>
      <c r="AL21">
        <v>5</v>
      </c>
      <c r="AM21">
        <v>3</v>
      </c>
      <c r="AN21" s="231">
        <v>6</v>
      </c>
      <c r="AO21">
        <v>4</v>
      </c>
      <c r="AP21">
        <v>4</v>
      </c>
      <c r="AQ21">
        <v>3</v>
      </c>
      <c r="AR21">
        <v>4</v>
      </c>
      <c r="AS21">
        <v>4</v>
      </c>
      <c r="AT21" s="231">
        <v>4</v>
      </c>
      <c r="AU21">
        <v>4</v>
      </c>
      <c r="AV21">
        <v>3</v>
      </c>
      <c r="AW21">
        <v>2</v>
      </c>
      <c r="AX21">
        <v>6</v>
      </c>
      <c r="AY21">
        <v>3</v>
      </c>
      <c r="AZ21">
        <v>5</v>
      </c>
      <c r="BA21">
        <v>6</v>
      </c>
      <c r="BB21">
        <v>5</v>
      </c>
      <c r="BC21">
        <v>2</v>
      </c>
      <c r="BD21">
        <v>7</v>
      </c>
      <c r="BE21">
        <v>4</v>
      </c>
      <c r="BF21" s="231">
        <v>4</v>
      </c>
      <c r="BG21">
        <v>2</v>
      </c>
      <c r="BH21">
        <v>2</v>
      </c>
      <c r="BI21">
        <v>3</v>
      </c>
      <c r="BJ21">
        <v>6</v>
      </c>
      <c r="BK21" s="231">
        <v>6</v>
      </c>
      <c r="BL21">
        <v>97</v>
      </c>
      <c r="BM21">
        <v>272</v>
      </c>
    </row>
    <row r="22" spans="1:65" x14ac:dyDescent="0.25">
      <c r="A22" t="s">
        <v>255</v>
      </c>
      <c r="B22" s="151">
        <v>1</v>
      </c>
      <c r="C22">
        <v>5</v>
      </c>
      <c r="D22">
        <v>4</v>
      </c>
      <c r="E22">
        <v>4</v>
      </c>
      <c r="F22">
        <v>4</v>
      </c>
      <c r="G22">
        <v>5</v>
      </c>
      <c r="H22">
        <v>3</v>
      </c>
      <c r="I22">
        <v>5</v>
      </c>
      <c r="J22" s="231">
        <v>3</v>
      </c>
      <c r="K22">
        <v>5</v>
      </c>
      <c r="L22" s="232">
        <v>3</v>
      </c>
      <c r="M22">
        <v>5</v>
      </c>
      <c r="N22">
        <v>1</v>
      </c>
      <c r="O22">
        <v>3</v>
      </c>
      <c r="P22" s="231">
        <v>4</v>
      </c>
      <c r="Q22">
        <v>3</v>
      </c>
      <c r="R22">
        <v>4</v>
      </c>
      <c r="S22">
        <v>3</v>
      </c>
      <c r="T22">
        <v>6</v>
      </c>
      <c r="U22">
        <v>5</v>
      </c>
      <c r="V22">
        <v>3</v>
      </c>
      <c r="W22">
        <v>1</v>
      </c>
      <c r="X22">
        <v>9</v>
      </c>
      <c r="Y22">
        <v>3</v>
      </c>
      <c r="Z22">
        <v>4</v>
      </c>
      <c r="AA22">
        <v>2</v>
      </c>
      <c r="AB22" s="231">
        <v>6</v>
      </c>
      <c r="AC22">
        <v>3</v>
      </c>
      <c r="AD22">
        <v>4</v>
      </c>
      <c r="AE22">
        <v>6</v>
      </c>
      <c r="AF22" s="231">
        <v>2</v>
      </c>
      <c r="AG22">
        <v>5</v>
      </c>
      <c r="AH22">
        <v>4</v>
      </c>
      <c r="AI22">
        <v>4</v>
      </c>
      <c r="AJ22">
        <v>4</v>
      </c>
      <c r="AK22">
        <v>2</v>
      </c>
      <c r="AL22">
        <v>7</v>
      </c>
      <c r="AM22">
        <v>3</v>
      </c>
      <c r="AN22" s="231">
        <v>5</v>
      </c>
      <c r="AO22">
        <v>5</v>
      </c>
      <c r="AP22">
        <v>4</v>
      </c>
      <c r="AQ22">
        <v>2</v>
      </c>
      <c r="AR22">
        <v>7</v>
      </c>
      <c r="AS22">
        <v>5</v>
      </c>
      <c r="AT22" s="231">
        <v>3</v>
      </c>
      <c r="AU22">
        <v>3</v>
      </c>
      <c r="AV22">
        <v>4</v>
      </c>
      <c r="AW22">
        <v>4</v>
      </c>
      <c r="AX22">
        <v>5</v>
      </c>
      <c r="AY22">
        <v>2</v>
      </c>
      <c r="AZ22">
        <v>5</v>
      </c>
      <c r="BA22">
        <v>5</v>
      </c>
      <c r="BB22">
        <v>2</v>
      </c>
      <c r="BC22">
        <v>2</v>
      </c>
      <c r="BD22">
        <v>7</v>
      </c>
      <c r="BE22">
        <v>2</v>
      </c>
      <c r="BF22" s="231">
        <v>7</v>
      </c>
      <c r="BG22">
        <v>3</v>
      </c>
      <c r="BH22">
        <v>3</v>
      </c>
      <c r="BI22">
        <v>1</v>
      </c>
      <c r="BJ22">
        <v>4</v>
      </c>
      <c r="BK22" s="231">
        <v>2</v>
      </c>
      <c r="BL22">
        <v>138</v>
      </c>
      <c r="BM22">
        <v>878</v>
      </c>
    </row>
    <row r="23" spans="1:65" x14ac:dyDescent="0.25">
      <c r="A23" t="s">
        <v>175</v>
      </c>
      <c r="B23" s="151">
        <v>1</v>
      </c>
      <c r="C23">
        <v>6</v>
      </c>
      <c r="D23">
        <v>4</v>
      </c>
      <c r="E23">
        <v>3</v>
      </c>
      <c r="F23">
        <v>4</v>
      </c>
      <c r="G23">
        <v>5</v>
      </c>
      <c r="H23">
        <v>5</v>
      </c>
      <c r="I23">
        <v>5</v>
      </c>
      <c r="J23" s="231">
        <v>5</v>
      </c>
      <c r="K23">
        <v>1</v>
      </c>
      <c r="L23" s="232">
        <v>5</v>
      </c>
      <c r="M23">
        <v>5</v>
      </c>
      <c r="N23">
        <v>4</v>
      </c>
      <c r="O23">
        <v>6</v>
      </c>
      <c r="P23" s="231">
        <v>5</v>
      </c>
      <c r="Q23">
        <v>6</v>
      </c>
      <c r="R23">
        <v>7</v>
      </c>
      <c r="S23">
        <v>1</v>
      </c>
      <c r="T23">
        <v>9</v>
      </c>
      <c r="U23">
        <v>1</v>
      </c>
      <c r="V23">
        <v>7</v>
      </c>
      <c r="W23">
        <v>1</v>
      </c>
      <c r="X23">
        <v>7</v>
      </c>
      <c r="Y23">
        <v>1</v>
      </c>
      <c r="Z23">
        <v>7</v>
      </c>
      <c r="AA23">
        <v>1</v>
      </c>
      <c r="AB23" s="231">
        <v>8</v>
      </c>
      <c r="AC23">
        <v>3</v>
      </c>
      <c r="AD23">
        <v>4</v>
      </c>
      <c r="AE23">
        <v>6</v>
      </c>
      <c r="AF23" s="231">
        <v>2</v>
      </c>
      <c r="AG23">
        <v>5</v>
      </c>
      <c r="AH23">
        <v>4</v>
      </c>
      <c r="AI23">
        <v>3</v>
      </c>
      <c r="AJ23">
        <v>5</v>
      </c>
      <c r="AK23">
        <v>5</v>
      </c>
      <c r="AL23">
        <v>4</v>
      </c>
      <c r="AM23">
        <v>4</v>
      </c>
      <c r="AN23" s="231">
        <v>7</v>
      </c>
      <c r="AO23">
        <v>2</v>
      </c>
      <c r="AP23">
        <v>6</v>
      </c>
      <c r="AQ23">
        <v>1</v>
      </c>
      <c r="AR23">
        <v>6</v>
      </c>
      <c r="AS23">
        <v>1</v>
      </c>
      <c r="AT23" s="231">
        <v>5</v>
      </c>
      <c r="AU23">
        <v>1</v>
      </c>
      <c r="AV23">
        <v>7</v>
      </c>
      <c r="AW23">
        <v>1</v>
      </c>
      <c r="AX23">
        <v>5</v>
      </c>
      <c r="AY23">
        <v>1</v>
      </c>
      <c r="AZ23">
        <v>6</v>
      </c>
      <c r="BA23">
        <v>2</v>
      </c>
      <c r="BB23">
        <v>7</v>
      </c>
      <c r="BC23">
        <v>1</v>
      </c>
      <c r="BD23">
        <v>5</v>
      </c>
      <c r="BE23">
        <v>1</v>
      </c>
      <c r="BF23" s="231">
        <v>8</v>
      </c>
      <c r="BG23">
        <v>4</v>
      </c>
      <c r="BH23">
        <v>4</v>
      </c>
      <c r="BI23">
        <v>2</v>
      </c>
      <c r="BJ23">
        <v>2</v>
      </c>
      <c r="BK23" s="231">
        <v>5</v>
      </c>
      <c r="BL23">
        <v>51</v>
      </c>
      <c r="BM23">
        <v>896</v>
      </c>
    </row>
    <row r="24" spans="1:65" x14ac:dyDescent="0.25">
      <c r="A24" t="s">
        <v>212</v>
      </c>
      <c r="B24" s="151">
        <v>1</v>
      </c>
      <c r="C24">
        <v>5</v>
      </c>
      <c r="D24">
        <v>3</v>
      </c>
      <c r="E24">
        <v>4</v>
      </c>
      <c r="F24">
        <v>5</v>
      </c>
      <c r="G24">
        <v>5</v>
      </c>
      <c r="H24">
        <v>3</v>
      </c>
      <c r="I24">
        <v>5</v>
      </c>
      <c r="J24" s="231">
        <v>3</v>
      </c>
      <c r="K24">
        <v>3</v>
      </c>
      <c r="L24" s="232">
        <v>5</v>
      </c>
      <c r="M24">
        <v>5</v>
      </c>
      <c r="N24">
        <v>3</v>
      </c>
      <c r="O24">
        <v>3</v>
      </c>
      <c r="P24" s="231">
        <v>4</v>
      </c>
      <c r="Q24">
        <v>2</v>
      </c>
      <c r="R24">
        <v>6</v>
      </c>
      <c r="S24">
        <v>2</v>
      </c>
      <c r="T24">
        <v>8</v>
      </c>
      <c r="U24">
        <v>2</v>
      </c>
      <c r="V24">
        <v>6</v>
      </c>
      <c r="W24">
        <v>1</v>
      </c>
      <c r="X24">
        <v>9</v>
      </c>
      <c r="Y24">
        <v>1</v>
      </c>
      <c r="Z24">
        <v>7</v>
      </c>
      <c r="AA24">
        <v>1</v>
      </c>
      <c r="AB24" s="231">
        <v>9</v>
      </c>
      <c r="AC24">
        <v>1</v>
      </c>
      <c r="AD24">
        <v>4</v>
      </c>
      <c r="AE24">
        <v>6</v>
      </c>
      <c r="AF24" s="231">
        <v>2</v>
      </c>
      <c r="AG24">
        <v>5</v>
      </c>
      <c r="AH24">
        <v>5</v>
      </c>
      <c r="AI24">
        <v>1</v>
      </c>
      <c r="AJ24">
        <v>9</v>
      </c>
      <c r="AK24">
        <v>1</v>
      </c>
      <c r="AL24">
        <v>6</v>
      </c>
      <c r="AM24">
        <v>5</v>
      </c>
      <c r="AN24" s="231">
        <v>5</v>
      </c>
      <c r="AO24">
        <v>2</v>
      </c>
      <c r="AP24">
        <v>8</v>
      </c>
      <c r="AQ24">
        <v>4</v>
      </c>
      <c r="AR24">
        <v>2</v>
      </c>
      <c r="AS24">
        <v>3</v>
      </c>
      <c r="AT24" s="231">
        <v>5</v>
      </c>
      <c r="AU24">
        <v>2</v>
      </c>
      <c r="AV24">
        <v>6</v>
      </c>
      <c r="AW24">
        <v>1</v>
      </c>
      <c r="AX24">
        <v>9</v>
      </c>
      <c r="AY24">
        <v>1</v>
      </c>
      <c r="AZ24">
        <v>7</v>
      </c>
      <c r="BA24">
        <v>2</v>
      </c>
      <c r="BB24">
        <v>5</v>
      </c>
      <c r="BC24">
        <v>1</v>
      </c>
      <c r="BD24">
        <v>8</v>
      </c>
      <c r="BE24">
        <v>2</v>
      </c>
      <c r="BF24" s="231">
        <v>7</v>
      </c>
      <c r="BG24">
        <v>4</v>
      </c>
      <c r="BH24">
        <v>3</v>
      </c>
      <c r="BI24">
        <v>2</v>
      </c>
      <c r="BJ24">
        <v>4</v>
      </c>
      <c r="BK24" s="231">
        <v>5</v>
      </c>
      <c r="BL24">
        <v>62</v>
      </c>
      <c r="BM24">
        <v>692</v>
      </c>
    </row>
    <row r="25" spans="1:65" x14ac:dyDescent="0.25">
      <c r="A25" t="s">
        <v>199</v>
      </c>
      <c r="B25" s="151">
        <v>1</v>
      </c>
      <c r="C25">
        <v>5</v>
      </c>
      <c r="D25">
        <v>3</v>
      </c>
      <c r="E25">
        <v>3</v>
      </c>
      <c r="F25">
        <v>5</v>
      </c>
      <c r="G25">
        <v>5</v>
      </c>
      <c r="H25">
        <v>2</v>
      </c>
      <c r="I25">
        <v>5</v>
      </c>
      <c r="J25" s="231">
        <v>3</v>
      </c>
      <c r="K25">
        <v>5</v>
      </c>
      <c r="L25" s="232">
        <v>3</v>
      </c>
      <c r="M25">
        <v>3</v>
      </c>
      <c r="N25">
        <v>6</v>
      </c>
      <c r="O25">
        <v>1</v>
      </c>
      <c r="P25" s="231">
        <v>8</v>
      </c>
      <c r="Q25">
        <v>3</v>
      </c>
      <c r="R25">
        <v>7</v>
      </c>
      <c r="S25">
        <v>4</v>
      </c>
      <c r="T25">
        <v>4</v>
      </c>
      <c r="U25">
        <v>4</v>
      </c>
      <c r="V25">
        <v>3</v>
      </c>
      <c r="W25">
        <v>3</v>
      </c>
      <c r="X25">
        <v>8</v>
      </c>
      <c r="Y25">
        <v>2</v>
      </c>
      <c r="Z25">
        <v>4</v>
      </c>
      <c r="AA25">
        <v>2</v>
      </c>
      <c r="AB25" s="231">
        <v>8</v>
      </c>
      <c r="AC25">
        <v>3</v>
      </c>
      <c r="AD25">
        <v>4</v>
      </c>
      <c r="AE25">
        <v>6</v>
      </c>
      <c r="AF25" s="231">
        <v>2</v>
      </c>
      <c r="AG25">
        <v>5</v>
      </c>
      <c r="AH25">
        <v>3</v>
      </c>
      <c r="AI25">
        <v>5</v>
      </c>
      <c r="AJ25">
        <v>2</v>
      </c>
      <c r="AK25">
        <v>2</v>
      </c>
      <c r="AL25">
        <v>8</v>
      </c>
      <c r="AM25">
        <v>4</v>
      </c>
      <c r="AN25" s="231">
        <v>4</v>
      </c>
      <c r="AO25">
        <v>3</v>
      </c>
      <c r="AP25">
        <v>6</v>
      </c>
      <c r="AQ25">
        <v>3</v>
      </c>
      <c r="AR25">
        <v>6</v>
      </c>
      <c r="AS25">
        <v>4</v>
      </c>
      <c r="AT25" s="231">
        <v>3</v>
      </c>
      <c r="AU25">
        <v>4</v>
      </c>
      <c r="AV25">
        <v>2</v>
      </c>
      <c r="AW25">
        <v>3</v>
      </c>
      <c r="AX25">
        <v>7</v>
      </c>
      <c r="AY25">
        <v>2</v>
      </c>
      <c r="AZ25">
        <v>5</v>
      </c>
      <c r="BA25">
        <v>5</v>
      </c>
      <c r="BB25">
        <v>1</v>
      </c>
      <c r="BC25">
        <v>3</v>
      </c>
      <c r="BD25">
        <v>6</v>
      </c>
      <c r="BE25">
        <v>5</v>
      </c>
      <c r="BF25" s="231">
        <v>2</v>
      </c>
      <c r="BG25">
        <v>2</v>
      </c>
      <c r="BH25">
        <v>1</v>
      </c>
      <c r="BI25">
        <v>1</v>
      </c>
      <c r="BJ25">
        <v>3</v>
      </c>
      <c r="BK25" s="231">
        <v>1</v>
      </c>
      <c r="BL25">
        <v>42</v>
      </c>
      <c r="BM25">
        <v>539</v>
      </c>
    </row>
    <row r="26" spans="1:65" x14ac:dyDescent="0.25">
      <c r="A26" t="s">
        <v>213</v>
      </c>
      <c r="B26" s="151">
        <v>1</v>
      </c>
      <c r="C26">
        <v>5</v>
      </c>
      <c r="D26">
        <v>2</v>
      </c>
      <c r="E26">
        <v>4</v>
      </c>
      <c r="F26">
        <v>3</v>
      </c>
      <c r="G26">
        <v>4</v>
      </c>
      <c r="H26">
        <v>4</v>
      </c>
      <c r="I26">
        <v>3</v>
      </c>
      <c r="J26" s="231">
        <v>4</v>
      </c>
      <c r="K26">
        <v>4</v>
      </c>
      <c r="L26" s="232">
        <v>3</v>
      </c>
      <c r="M26">
        <v>4</v>
      </c>
      <c r="N26">
        <v>1</v>
      </c>
      <c r="O26">
        <v>5</v>
      </c>
      <c r="P26" s="231">
        <v>3</v>
      </c>
      <c r="Q26">
        <v>3</v>
      </c>
      <c r="R26">
        <v>5</v>
      </c>
      <c r="S26">
        <v>1</v>
      </c>
      <c r="T26">
        <v>9</v>
      </c>
      <c r="U26">
        <v>5</v>
      </c>
      <c r="V26">
        <v>1</v>
      </c>
      <c r="W26">
        <v>1</v>
      </c>
      <c r="X26">
        <v>8</v>
      </c>
      <c r="Y26">
        <v>2</v>
      </c>
      <c r="Z26">
        <v>5</v>
      </c>
      <c r="AA26">
        <v>1</v>
      </c>
      <c r="AB26" s="231">
        <v>7</v>
      </c>
      <c r="AC26">
        <v>1</v>
      </c>
      <c r="AD26">
        <v>4</v>
      </c>
      <c r="AE26">
        <v>6</v>
      </c>
      <c r="AF26" s="231">
        <v>1</v>
      </c>
      <c r="AG26">
        <v>3</v>
      </c>
      <c r="AH26">
        <v>4</v>
      </c>
      <c r="AI26">
        <v>2</v>
      </c>
      <c r="AJ26">
        <v>6</v>
      </c>
      <c r="AK26">
        <v>1</v>
      </c>
      <c r="AL26">
        <v>6</v>
      </c>
      <c r="AM26">
        <v>3</v>
      </c>
      <c r="AN26" s="231">
        <v>4</v>
      </c>
      <c r="AO26">
        <v>2</v>
      </c>
      <c r="AP26">
        <v>6</v>
      </c>
      <c r="AQ26">
        <v>2</v>
      </c>
      <c r="AR26">
        <v>5</v>
      </c>
      <c r="AS26">
        <v>3</v>
      </c>
      <c r="AT26" s="231">
        <v>4</v>
      </c>
      <c r="AU26">
        <v>4</v>
      </c>
      <c r="AV26">
        <v>3</v>
      </c>
      <c r="AW26">
        <v>1</v>
      </c>
      <c r="AX26">
        <v>6</v>
      </c>
      <c r="AY26">
        <v>1</v>
      </c>
      <c r="AZ26">
        <v>5</v>
      </c>
      <c r="BA26">
        <v>1</v>
      </c>
      <c r="BB26">
        <v>8</v>
      </c>
      <c r="BC26">
        <v>3</v>
      </c>
      <c r="BD26">
        <v>7</v>
      </c>
      <c r="BE26">
        <v>1</v>
      </c>
      <c r="BF26" s="231">
        <v>8</v>
      </c>
      <c r="BG26">
        <v>3</v>
      </c>
      <c r="BH26">
        <v>3</v>
      </c>
      <c r="BI26">
        <v>2</v>
      </c>
      <c r="BJ26">
        <v>3</v>
      </c>
      <c r="BK26" s="231">
        <v>3</v>
      </c>
      <c r="BL26">
        <v>121</v>
      </c>
      <c r="BM26">
        <v>2969</v>
      </c>
    </row>
    <row r="27" spans="1:65" x14ac:dyDescent="0.25">
      <c r="A27" t="s">
        <v>209</v>
      </c>
      <c r="B27" s="151">
        <v>1</v>
      </c>
      <c r="C27">
        <v>5</v>
      </c>
      <c r="D27">
        <v>3</v>
      </c>
      <c r="E27">
        <v>3</v>
      </c>
      <c r="F27">
        <v>5</v>
      </c>
      <c r="G27">
        <v>4</v>
      </c>
      <c r="H27">
        <v>4</v>
      </c>
      <c r="I27">
        <v>5</v>
      </c>
      <c r="J27" s="231">
        <v>3</v>
      </c>
      <c r="K27">
        <v>2</v>
      </c>
      <c r="L27" s="232">
        <v>8</v>
      </c>
      <c r="M27">
        <v>4</v>
      </c>
      <c r="N27">
        <v>2</v>
      </c>
      <c r="O27">
        <v>2</v>
      </c>
      <c r="P27" s="231">
        <v>6</v>
      </c>
      <c r="Q27">
        <v>6</v>
      </c>
      <c r="R27">
        <v>5</v>
      </c>
      <c r="S27">
        <v>1</v>
      </c>
      <c r="T27">
        <v>9</v>
      </c>
      <c r="U27">
        <v>3</v>
      </c>
      <c r="V27">
        <v>4</v>
      </c>
      <c r="W27">
        <v>1</v>
      </c>
      <c r="X27">
        <v>7</v>
      </c>
      <c r="Y27">
        <v>3</v>
      </c>
      <c r="Z27">
        <v>4</v>
      </c>
      <c r="AA27">
        <v>2</v>
      </c>
      <c r="AB27" s="231">
        <v>7</v>
      </c>
      <c r="AC27">
        <v>3</v>
      </c>
      <c r="AD27">
        <v>2</v>
      </c>
      <c r="AE27">
        <v>6</v>
      </c>
      <c r="AF27" s="231">
        <v>2</v>
      </c>
      <c r="AG27">
        <v>2</v>
      </c>
      <c r="AH27">
        <v>7</v>
      </c>
      <c r="AI27">
        <v>5</v>
      </c>
      <c r="AJ27">
        <v>3</v>
      </c>
      <c r="AK27">
        <v>2</v>
      </c>
      <c r="AL27">
        <v>6</v>
      </c>
      <c r="AM27">
        <v>2</v>
      </c>
      <c r="AN27" s="231">
        <v>6</v>
      </c>
      <c r="AO27">
        <v>2</v>
      </c>
      <c r="AP27">
        <v>6</v>
      </c>
      <c r="AQ27">
        <v>3</v>
      </c>
      <c r="AR27">
        <v>4</v>
      </c>
      <c r="AS27">
        <v>3</v>
      </c>
      <c r="AT27" s="231">
        <v>4</v>
      </c>
      <c r="AU27">
        <v>3</v>
      </c>
      <c r="AV27">
        <v>4</v>
      </c>
      <c r="AW27">
        <v>1</v>
      </c>
      <c r="AX27">
        <v>6</v>
      </c>
      <c r="AY27">
        <v>1</v>
      </c>
      <c r="AZ27">
        <v>7</v>
      </c>
      <c r="BA27">
        <v>2</v>
      </c>
      <c r="BB27">
        <v>6</v>
      </c>
      <c r="BC27">
        <v>2</v>
      </c>
      <c r="BD27">
        <v>6</v>
      </c>
      <c r="BE27">
        <v>1</v>
      </c>
      <c r="BF27" s="231">
        <v>9</v>
      </c>
      <c r="BG27">
        <v>3</v>
      </c>
      <c r="BH27">
        <v>2</v>
      </c>
      <c r="BI27">
        <v>2</v>
      </c>
      <c r="BJ27">
        <v>3</v>
      </c>
      <c r="BK27" s="231">
        <v>2</v>
      </c>
      <c r="BL27">
        <v>66</v>
      </c>
      <c r="BM27">
        <v>866</v>
      </c>
    </row>
    <row r="28" spans="1:65" x14ac:dyDescent="0.25">
      <c r="A28" t="s">
        <v>194</v>
      </c>
      <c r="B28" s="151">
        <v>1</v>
      </c>
      <c r="C28">
        <v>5</v>
      </c>
      <c r="D28">
        <v>2</v>
      </c>
      <c r="E28">
        <v>4</v>
      </c>
      <c r="F28">
        <v>4</v>
      </c>
      <c r="G28">
        <v>4</v>
      </c>
      <c r="H28">
        <v>3</v>
      </c>
      <c r="I28">
        <v>4</v>
      </c>
      <c r="J28" s="231">
        <v>2</v>
      </c>
      <c r="K28">
        <v>4</v>
      </c>
      <c r="L28" s="232">
        <v>3</v>
      </c>
      <c r="M28">
        <v>4</v>
      </c>
      <c r="N28">
        <v>2</v>
      </c>
      <c r="O28">
        <v>3</v>
      </c>
      <c r="P28" s="231">
        <v>3</v>
      </c>
      <c r="Q28">
        <v>3</v>
      </c>
      <c r="R28">
        <v>4</v>
      </c>
      <c r="S28">
        <v>2</v>
      </c>
      <c r="T28">
        <v>1</v>
      </c>
      <c r="U28">
        <v>4</v>
      </c>
      <c r="V28">
        <v>3</v>
      </c>
      <c r="W28">
        <v>4</v>
      </c>
      <c r="X28">
        <v>3</v>
      </c>
      <c r="Y28">
        <v>4</v>
      </c>
      <c r="Z28">
        <v>3</v>
      </c>
      <c r="AA28">
        <v>2</v>
      </c>
      <c r="AB28" s="231">
        <v>4</v>
      </c>
      <c r="AC28">
        <v>1</v>
      </c>
      <c r="AD28">
        <v>4</v>
      </c>
      <c r="AE28">
        <v>6</v>
      </c>
      <c r="AF28" s="231">
        <v>2</v>
      </c>
      <c r="AG28">
        <v>4</v>
      </c>
      <c r="AH28">
        <v>5</v>
      </c>
      <c r="AI28">
        <v>3</v>
      </c>
      <c r="AJ28">
        <v>4</v>
      </c>
      <c r="AK28">
        <v>4</v>
      </c>
      <c r="AL28">
        <v>3</v>
      </c>
      <c r="AM28">
        <v>3</v>
      </c>
      <c r="AN28" s="231">
        <v>4</v>
      </c>
      <c r="AO28">
        <v>3</v>
      </c>
      <c r="AP28">
        <v>4</v>
      </c>
      <c r="AQ28">
        <v>2</v>
      </c>
      <c r="AR28">
        <v>4</v>
      </c>
      <c r="AS28">
        <v>3</v>
      </c>
      <c r="AT28" s="231">
        <v>4</v>
      </c>
      <c r="AU28">
        <v>4</v>
      </c>
      <c r="AV28">
        <v>3</v>
      </c>
      <c r="AW28">
        <v>3</v>
      </c>
      <c r="AX28">
        <v>3</v>
      </c>
      <c r="AY28">
        <v>3</v>
      </c>
      <c r="AZ28">
        <v>4</v>
      </c>
      <c r="BA28">
        <v>4</v>
      </c>
      <c r="BB28">
        <v>4</v>
      </c>
      <c r="BC28">
        <v>3</v>
      </c>
      <c r="BD28">
        <v>4</v>
      </c>
      <c r="BE28">
        <v>3</v>
      </c>
      <c r="BF28" s="231">
        <v>4</v>
      </c>
      <c r="BG28">
        <v>3</v>
      </c>
      <c r="BH28">
        <v>2</v>
      </c>
      <c r="BI28">
        <v>2</v>
      </c>
      <c r="BJ28">
        <v>3</v>
      </c>
      <c r="BK28" s="231">
        <v>3</v>
      </c>
      <c r="BL28">
        <v>142</v>
      </c>
      <c r="BM28">
        <v>481</v>
      </c>
    </row>
    <row r="29" spans="1:65" x14ac:dyDescent="0.25">
      <c r="A29" t="s">
        <v>182</v>
      </c>
      <c r="B29" s="151">
        <v>1</v>
      </c>
      <c r="C29">
        <v>5</v>
      </c>
      <c r="D29">
        <v>1</v>
      </c>
      <c r="E29">
        <v>4</v>
      </c>
      <c r="F29">
        <v>2</v>
      </c>
      <c r="G29">
        <v>4</v>
      </c>
      <c r="H29">
        <v>3</v>
      </c>
      <c r="I29">
        <v>3</v>
      </c>
      <c r="J29" s="231">
        <v>3</v>
      </c>
      <c r="K29">
        <v>2</v>
      </c>
      <c r="L29" s="232">
        <v>7</v>
      </c>
      <c r="M29">
        <v>4</v>
      </c>
      <c r="N29">
        <v>1</v>
      </c>
      <c r="O29">
        <v>3</v>
      </c>
      <c r="P29" s="231">
        <v>3</v>
      </c>
      <c r="Q29">
        <v>3</v>
      </c>
      <c r="R29">
        <v>2</v>
      </c>
      <c r="S29">
        <v>1</v>
      </c>
      <c r="T29">
        <v>9</v>
      </c>
      <c r="U29">
        <v>5</v>
      </c>
      <c r="V29">
        <v>2</v>
      </c>
      <c r="W29">
        <v>2</v>
      </c>
      <c r="X29">
        <v>3</v>
      </c>
      <c r="Y29">
        <v>4</v>
      </c>
      <c r="Z29">
        <v>1</v>
      </c>
      <c r="AA29">
        <v>1</v>
      </c>
      <c r="AB29" s="231">
        <v>9</v>
      </c>
      <c r="AC29">
        <v>1</v>
      </c>
      <c r="AD29">
        <v>3</v>
      </c>
      <c r="AE29">
        <v>6</v>
      </c>
      <c r="AF29" s="231">
        <v>2</v>
      </c>
      <c r="AG29">
        <v>4</v>
      </c>
      <c r="AH29">
        <v>2</v>
      </c>
      <c r="AI29">
        <v>3</v>
      </c>
      <c r="AJ29">
        <v>7</v>
      </c>
      <c r="AK29">
        <v>5</v>
      </c>
      <c r="AL29">
        <v>2</v>
      </c>
      <c r="AM29">
        <v>3</v>
      </c>
      <c r="AN29" s="231">
        <v>3</v>
      </c>
      <c r="AO29">
        <v>3</v>
      </c>
      <c r="AP29">
        <v>3</v>
      </c>
      <c r="AQ29">
        <v>3</v>
      </c>
      <c r="AR29">
        <v>4</v>
      </c>
      <c r="AS29">
        <v>2</v>
      </c>
      <c r="AT29" s="231">
        <v>7</v>
      </c>
      <c r="AU29">
        <v>3</v>
      </c>
      <c r="AV29">
        <v>4</v>
      </c>
      <c r="AW29">
        <v>1</v>
      </c>
      <c r="AX29">
        <v>6</v>
      </c>
      <c r="AY29">
        <v>2</v>
      </c>
      <c r="AZ29">
        <v>6</v>
      </c>
      <c r="BA29">
        <v>2</v>
      </c>
      <c r="BB29">
        <v>7</v>
      </c>
      <c r="BC29">
        <v>3</v>
      </c>
      <c r="BD29">
        <v>3</v>
      </c>
      <c r="BE29">
        <v>1</v>
      </c>
      <c r="BF29" s="231">
        <v>8</v>
      </c>
      <c r="BG29">
        <v>3</v>
      </c>
      <c r="BH29">
        <v>2</v>
      </c>
      <c r="BI29">
        <v>1</v>
      </c>
      <c r="BJ29">
        <v>4</v>
      </c>
      <c r="BK29" s="231">
        <v>3</v>
      </c>
      <c r="BL29">
        <v>81</v>
      </c>
      <c r="BM29">
        <v>565</v>
      </c>
    </row>
    <row r="30" spans="1:65" x14ac:dyDescent="0.25">
      <c r="A30" s="32" t="s">
        <v>422</v>
      </c>
    </row>
    <row r="34" spans="1:65" ht="18.75" x14ac:dyDescent="0.3">
      <c r="A34" s="49" t="s">
        <v>162</v>
      </c>
    </row>
    <row r="35" spans="1:65" x14ac:dyDescent="0.25">
      <c r="A35" t="s">
        <v>201</v>
      </c>
      <c r="B35" s="151">
        <v>2</v>
      </c>
      <c r="C35">
        <v>5</v>
      </c>
      <c r="D35">
        <v>3</v>
      </c>
      <c r="E35">
        <v>1</v>
      </c>
      <c r="F35">
        <v>3</v>
      </c>
      <c r="G35">
        <v>1</v>
      </c>
      <c r="H35">
        <v>4</v>
      </c>
      <c r="I35">
        <v>1</v>
      </c>
      <c r="J35" s="231">
        <v>5</v>
      </c>
      <c r="K35">
        <v>1</v>
      </c>
      <c r="L35" s="232">
        <v>6</v>
      </c>
      <c r="M35">
        <v>1</v>
      </c>
      <c r="N35">
        <v>5</v>
      </c>
      <c r="O35">
        <v>1</v>
      </c>
      <c r="P35" s="231">
        <v>4</v>
      </c>
      <c r="Q35">
        <v>1</v>
      </c>
      <c r="R35">
        <v>4</v>
      </c>
      <c r="S35">
        <v>1</v>
      </c>
      <c r="T35">
        <v>3</v>
      </c>
      <c r="U35">
        <v>1</v>
      </c>
      <c r="V35">
        <v>5</v>
      </c>
      <c r="W35">
        <v>1</v>
      </c>
      <c r="X35">
        <v>7</v>
      </c>
      <c r="Y35">
        <v>1</v>
      </c>
      <c r="Z35">
        <v>7</v>
      </c>
      <c r="AA35">
        <v>1</v>
      </c>
      <c r="AB35" s="231">
        <v>8</v>
      </c>
      <c r="AC35">
        <v>2</v>
      </c>
      <c r="AD35">
        <v>2</v>
      </c>
      <c r="AE35">
        <v>3</v>
      </c>
      <c r="AF35" s="231">
        <v>4</v>
      </c>
      <c r="AG35">
        <v>1</v>
      </c>
      <c r="AH35">
        <v>7</v>
      </c>
      <c r="AI35">
        <v>5</v>
      </c>
      <c r="AJ35">
        <v>4</v>
      </c>
      <c r="AK35">
        <v>1</v>
      </c>
      <c r="AL35">
        <v>7</v>
      </c>
      <c r="AM35">
        <v>1</v>
      </c>
      <c r="AN35" s="231">
        <v>5</v>
      </c>
      <c r="AO35">
        <v>1</v>
      </c>
      <c r="AP35">
        <v>5</v>
      </c>
      <c r="AQ35">
        <v>1</v>
      </c>
      <c r="AR35">
        <v>5</v>
      </c>
      <c r="AS35">
        <v>1</v>
      </c>
      <c r="AT35" s="231">
        <v>5</v>
      </c>
      <c r="AU35">
        <v>1</v>
      </c>
      <c r="AV35">
        <v>5</v>
      </c>
      <c r="AW35">
        <v>1</v>
      </c>
      <c r="AX35">
        <v>5</v>
      </c>
      <c r="AY35">
        <v>1</v>
      </c>
      <c r="AZ35">
        <v>5</v>
      </c>
      <c r="BA35">
        <v>1</v>
      </c>
      <c r="BB35">
        <v>7</v>
      </c>
      <c r="BC35">
        <v>1</v>
      </c>
      <c r="BD35">
        <v>7</v>
      </c>
      <c r="BE35">
        <v>1</v>
      </c>
      <c r="BF35" s="231">
        <v>6</v>
      </c>
      <c r="BG35">
        <v>2</v>
      </c>
      <c r="BH35">
        <v>2</v>
      </c>
      <c r="BI35">
        <v>2</v>
      </c>
      <c r="BJ35">
        <v>4</v>
      </c>
      <c r="BK35" s="231">
        <v>2</v>
      </c>
      <c r="BL35">
        <v>86</v>
      </c>
      <c r="BM35">
        <v>114</v>
      </c>
    </row>
    <row r="36" spans="1:65" x14ac:dyDescent="0.25">
      <c r="A36" t="s">
        <v>263</v>
      </c>
      <c r="B36" s="151">
        <v>2</v>
      </c>
      <c r="C36">
        <v>5</v>
      </c>
      <c r="D36">
        <v>4</v>
      </c>
      <c r="E36">
        <v>2</v>
      </c>
      <c r="F36">
        <v>4</v>
      </c>
      <c r="G36">
        <v>1</v>
      </c>
      <c r="H36">
        <v>8</v>
      </c>
      <c r="I36">
        <v>1</v>
      </c>
      <c r="J36" s="231">
        <v>6</v>
      </c>
      <c r="K36">
        <v>1</v>
      </c>
      <c r="L36" s="232">
        <v>7</v>
      </c>
      <c r="M36">
        <v>1</v>
      </c>
      <c r="N36">
        <v>5</v>
      </c>
      <c r="O36">
        <v>1</v>
      </c>
      <c r="P36" s="231">
        <v>6</v>
      </c>
      <c r="Q36">
        <v>1</v>
      </c>
      <c r="R36">
        <v>7</v>
      </c>
      <c r="S36">
        <v>1</v>
      </c>
      <c r="T36">
        <v>9</v>
      </c>
      <c r="U36">
        <v>1</v>
      </c>
      <c r="V36">
        <v>9</v>
      </c>
      <c r="W36">
        <v>1</v>
      </c>
      <c r="X36">
        <v>8</v>
      </c>
      <c r="Y36">
        <v>2</v>
      </c>
      <c r="Z36">
        <v>6</v>
      </c>
      <c r="AA36">
        <v>1</v>
      </c>
      <c r="AB36" s="231">
        <v>7</v>
      </c>
      <c r="AC36">
        <v>2</v>
      </c>
      <c r="AD36">
        <v>7</v>
      </c>
      <c r="AE36">
        <v>3</v>
      </c>
      <c r="AF36" s="231">
        <v>2</v>
      </c>
      <c r="AG36">
        <v>2</v>
      </c>
      <c r="AH36">
        <v>5</v>
      </c>
      <c r="AI36">
        <v>1</v>
      </c>
      <c r="AJ36">
        <v>6</v>
      </c>
      <c r="AK36">
        <v>1</v>
      </c>
      <c r="AL36">
        <v>8</v>
      </c>
      <c r="AM36">
        <v>1</v>
      </c>
      <c r="AN36" s="231">
        <v>5</v>
      </c>
      <c r="AO36">
        <v>1</v>
      </c>
      <c r="AP36">
        <v>6</v>
      </c>
      <c r="AQ36">
        <v>1</v>
      </c>
      <c r="AR36">
        <v>6</v>
      </c>
      <c r="AS36">
        <v>1</v>
      </c>
      <c r="AT36" s="231">
        <v>5</v>
      </c>
      <c r="AU36">
        <v>2</v>
      </c>
      <c r="AV36">
        <v>4</v>
      </c>
      <c r="AW36">
        <v>1</v>
      </c>
      <c r="AX36">
        <v>6</v>
      </c>
      <c r="AY36">
        <v>2</v>
      </c>
      <c r="AZ36">
        <v>6</v>
      </c>
      <c r="BA36">
        <v>3</v>
      </c>
      <c r="BB36">
        <v>5</v>
      </c>
      <c r="BC36">
        <v>3</v>
      </c>
      <c r="BD36">
        <v>6</v>
      </c>
      <c r="BE36">
        <v>1</v>
      </c>
      <c r="BF36" s="231">
        <v>8</v>
      </c>
      <c r="BG36">
        <v>3</v>
      </c>
      <c r="BH36">
        <v>2</v>
      </c>
      <c r="BI36">
        <v>1</v>
      </c>
      <c r="BJ36">
        <v>4</v>
      </c>
      <c r="BK36" s="231">
        <v>2</v>
      </c>
      <c r="BL36">
        <v>112</v>
      </c>
      <c r="BM36">
        <v>1157</v>
      </c>
    </row>
    <row r="37" spans="1:65" x14ac:dyDescent="0.25">
      <c r="A37" t="s">
        <v>261</v>
      </c>
      <c r="B37" s="151">
        <v>2</v>
      </c>
      <c r="C37">
        <v>5</v>
      </c>
      <c r="D37">
        <v>4</v>
      </c>
      <c r="E37">
        <v>2</v>
      </c>
      <c r="F37">
        <v>4</v>
      </c>
      <c r="G37">
        <v>3</v>
      </c>
      <c r="H37">
        <v>5</v>
      </c>
      <c r="I37">
        <v>3</v>
      </c>
      <c r="J37" s="231">
        <v>4</v>
      </c>
      <c r="K37">
        <v>3</v>
      </c>
      <c r="L37" s="232">
        <v>4</v>
      </c>
      <c r="M37">
        <v>3</v>
      </c>
      <c r="N37">
        <v>5</v>
      </c>
      <c r="O37">
        <v>5</v>
      </c>
      <c r="P37" s="231">
        <v>5</v>
      </c>
      <c r="Q37">
        <v>5</v>
      </c>
      <c r="R37">
        <v>4</v>
      </c>
      <c r="S37">
        <v>2</v>
      </c>
      <c r="T37">
        <v>8</v>
      </c>
      <c r="U37">
        <v>5</v>
      </c>
      <c r="V37">
        <v>3</v>
      </c>
      <c r="W37">
        <v>2</v>
      </c>
      <c r="X37">
        <v>8</v>
      </c>
      <c r="Y37">
        <v>5</v>
      </c>
      <c r="Z37">
        <v>5</v>
      </c>
      <c r="AA37">
        <v>2</v>
      </c>
      <c r="AB37" s="231">
        <v>8</v>
      </c>
      <c r="AC37">
        <v>1</v>
      </c>
      <c r="AD37">
        <v>3</v>
      </c>
      <c r="AE37">
        <v>2</v>
      </c>
      <c r="AF37" s="231">
        <v>4</v>
      </c>
      <c r="AG37">
        <v>2</v>
      </c>
      <c r="AH37">
        <v>6</v>
      </c>
      <c r="AI37">
        <v>5</v>
      </c>
      <c r="AJ37">
        <v>4</v>
      </c>
      <c r="AK37">
        <v>1</v>
      </c>
      <c r="AL37">
        <v>7</v>
      </c>
      <c r="AM37">
        <v>3</v>
      </c>
      <c r="AN37" s="231">
        <v>5</v>
      </c>
      <c r="AO37">
        <v>1</v>
      </c>
      <c r="AP37">
        <v>6</v>
      </c>
      <c r="AQ37">
        <v>2</v>
      </c>
      <c r="AR37">
        <v>4</v>
      </c>
      <c r="AS37">
        <v>2</v>
      </c>
      <c r="AT37" s="231">
        <v>7</v>
      </c>
      <c r="AU37">
        <v>4</v>
      </c>
      <c r="AV37">
        <v>4</v>
      </c>
      <c r="AW37">
        <v>5</v>
      </c>
      <c r="AX37">
        <v>5</v>
      </c>
      <c r="AY37">
        <v>3</v>
      </c>
      <c r="AZ37">
        <v>5</v>
      </c>
      <c r="BA37">
        <v>1</v>
      </c>
      <c r="BB37">
        <v>7</v>
      </c>
      <c r="BC37">
        <v>3</v>
      </c>
      <c r="BD37">
        <v>7</v>
      </c>
      <c r="BE37">
        <v>1</v>
      </c>
      <c r="BF37" s="231">
        <v>7</v>
      </c>
      <c r="BG37">
        <v>3</v>
      </c>
      <c r="BH37">
        <v>3</v>
      </c>
      <c r="BI37">
        <v>2</v>
      </c>
      <c r="BJ37">
        <v>3</v>
      </c>
      <c r="BK37" s="231">
        <v>2</v>
      </c>
      <c r="BL37">
        <v>61</v>
      </c>
      <c r="BM37">
        <v>489</v>
      </c>
    </row>
    <row r="38" spans="1:65" x14ac:dyDescent="0.25">
      <c r="A38" t="s">
        <v>262</v>
      </c>
      <c r="B38" s="151">
        <v>2</v>
      </c>
      <c r="C38">
        <v>5</v>
      </c>
      <c r="D38">
        <v>1</v>
      </c>
      <c r="E38">
        <v>5</v>
      </c>
      <c r="F38">
        <v>1</v>
      </c>
      <c r="G38">
        <v>5</v>
      </c>
      <c r="H38">
        <v>1</v>
      </c>
      <c r="I38">
        <v>6</v>
      </c>
      <c r="J38" s="231">
        <v>5</v>
      </c>
      <c r="K38">
        <v>2</v>
      </c>
      <c r="L38" s="232">
        <v>7</v>
      </c>
      <c r="M38">
        <v>4</v>
      </c>
      <c r="N38">
        <v>4</v>
      </c>
      <c r="O38">
        <v>2</v>
      </c>
      <c r="P38" s="231">
        <v>6</v>
      </c>
      <c r="Q38">
        <v>1</v>
      </c>
      <c r="R38">
        <v>9</v>
      </c>
      <c r="S38">
        <v>1</v>
      </c>
      <c r="T38">
        <v>9</v>
      </c>
      <c r="U38">
        <v>4</v>
      </c>
      <c r="V38">
        <v>3</v>
      </c>
      <c r="W38">
        <v>2</v>
      </c>
      <c r="X38">
        <v>6</v>
      </c>
      <c r="Y38">
        <v>5</v>
      </c>
      <c r="Z38">
        <v>1</v>
      </c>
      <c r="AA38">
        <v>1</v>
      </c>
      <c r="AB38" s="231">
        <v>9</v>
      </c>
      <c r="AC38">
        <v>2</v>
      </c>
      <c r="AD38">
        <v>7</v>
      </c>
      <c r="AE38">
        <v>3</v>
      </c>
      <c r="AF38" s="231">
        <v>2</v>
      </c>
      <c r="AG38">
        <v>2</v>
      </c>
      <c r="AH38">
        <v>8</v>
      </c>
      <c r="AI38">
        <v>5</v>
      </c>
      <c r="AJ38">
        <v>1</v>
      </c>
      <c r="AK38">
        <v>5</v>
      </c>
      <c r="AL38">
        <v>1</v>
      </c>
      <c r="AM38">
        <v>6</v>
      </c>
      <c r="AN38" s="231">
        <v>9</v>
      </c>
      <c r="AO38">
        <v>1</v>
      </c>
      <c r="AP38">
        <v>9</v>
      </c>
      <c r="AQ38">
        <v>2</v>
      </c>
      <c r="AR38">
        <v>8</v>
      </c>
      <c r="AS38">
        <v>5</v>
      </c>
      <c r="AT38" s="231">
        <v>1</v>
      </c>
      <c r="AU38">
        <v>5</v>
      </c>
      <c r="AV38">
        <v>1</v>
      </c>
      <c r="AW38">
        <v>1</v>
      </c>
      <c r="AX38">
        <v>9</v>
      </c>
      <c r="AY38">
        <v>1</v>
      </c>
      <c r="AZ38">
        <v>8</v>
      </c>
      <c r="BA38">
        <v>5</v>
      </c>
      <c r="BB38">
        <v>1</v>
      </c>
      <c r="BC38">
        <v>1</v>
      </c>
      <c r="BD38">
        <v>9</v>
      </c>
      <c r="BE38">
        <v>1</v>
      </c>
      <c r="BF38" s="231">
        <v>9</v>
      </c>
      <c r="BG38">
        <v>3</v>
      </c>
      <c r="BH38">
        <v>3</v>
      </c>
      <c r="BI38">
        <v>1</v>
      </c>
      <c r="BJ38">
        <v>5</v>
      </c>
      <c r="BK38" s="231">
        <v>3</v>
      </c>
      <c r="BL38">
        <v>61</v>
      </c>
      <c r="BM38">
        <v>545</v>
      </c>
    </row>
    <row r="39" spans="1:65" x14ac:dyDescent="0.25">
      <c r="A39" t="s">
        <v>252</v>
      </c>
      <c r="B39" s="151">
        <v>2</v>
      </c>
      <c r="C39">
        <v>5</v>
      </c>
      <c r="D39">
        <v>2</v>
      </c>
      <c r="E39">
        <v>4</v>
      </c>
      <c r="F39">
        <v>4</v>
      </c>
      <c r="G39">
        <v>5</v>
      </c>
      <c r="H39">
        <v>3</v>
      </c>
      <c r="I39">
        <v>5</v>
      </c>
      <c r="J39" s="231">
        <v>4</v>
      </c>
      <c r="K39">
        <v>2</v>
      </c>
      <c r="L39" s="232">
        <v>5</v>
      </c>
      <c r="M39">
        <v>4</v>
      </c>
      <c r="N39">
        <v>4</v>
      </c>
      <c r="O39">
        <v>3</v>
      </c>
      <c r="P39" s="231">
        <v>5</v>
      </c>
      <c r="Q39">
        <v>3</v>
      </c>
      <c r="R39">
        <v>3</v>
      </c>
      <c r="S39">
        <v>1</v>
      </c>
      <c r="T39">
        <v>8</v>
      </c>
      <c r="U39">
        <v>5</v>
      </c>
      <c r="V39">
        <v>3</v>
      </c>
      <c r="W39">
        <v>3</v>
      </c>
      <c r="X39">
        <v>8</v>
      </c>
      <c r="Y39">
        <v>4</v>
      </c>
      <c r="Z39">
        <v>4</v>
      </c>
      <c r="AA39">
        <v>2</v>
      </c>
      <c r="AB39" s="231">
        <v>7</v>
      </c>
      <c r="AC39">
        <v>2</v>
      </c>
      <c r="AD39">
        <v>7</v>
      </c>
      <c r="AE39">
        <v>3</v>
      </c>
      <c r="AF39" s="231">
        <v>2</v>
      </c>
      <c r="AG39">
        <v>4</v>
      </c>
      <c r="AH39">
        <v>4</v>
      </c>
      <c r="AI39">
        <v>4</v>
      </c>
      <c r="AJ39">
        <v>5</v>
      </c>
      <c r="AK39">
        <v>3</v>
      </c>
      <c r="AL39">
        <v>4</v>
      </c>
      <c r="AM39">
        <v>2</v>
      </c>
      <c r="AN39" s="231">
        <v>5</v>
      </c>
      <c r="AO39">
        <v>4</v>
      </c>
      <c r="AP39">
        <v>3</v>
      </c>
      <c r="AQ39">
        <v>3</v>
      </c>
      <c r="AR39">
        <v>5</v>
      </c>
      <c r="AS39">
        <v>2</v>
      </c>
      <c r="AT39" s="231">
        <v>5</v>
      </c>
      <c r="AU39">
        <v>2</v>
      </c>
      <c r="AV39">
        <v>5</v>
      </c>
      <c r="AW39">
        <v>2</v>
      </c>
      <c r="AX39">
        <v>5</v>
      </c>
      <c r="AY39">
        <v>2</v>
      </c>
      <c r="AZ39">
        <v>5</v>
      </c>
      <c r="BA39">
        <v>2</v>
      </c>
      <c r="BB39">
        <v>6</v>
      </c>
      <c r="BC39">
        <v>3</v>
      </c>
      <c r="BD39">
        <v>5</v>
      </c>
      <c r="BE39">
        <v>6</v>
      </c>
      <c r="BF39" s="231">
        <v>6</v>
      </c>
      <c r="BG39">
        <v>2</v>
      </c>
      <c r="BH39">
        <v>1</v>
      </c>
      <c r="BI39">
        <v>2</v>
      </c>
      <c r="BJ39">
        <v>4</v>
      </c>
      <c r="BK39" s="231">
        <v>2</v>
      </c>
      <c r="BL39">
        <v>170</v>
      </c>
      <c r="BM39">
        <v>747</v>
      </c>
    </row>
    <row r="40" spans="1:65" x14ac:dyDescent="0.25">
      <c r="A40" t="s">
        <v>185</v>
      </c>
      <c r="B40" s="151">
        <v>2</v>
      </c>
      <c r="C40">
        <v>5</v>
      </c>
      <c r="D40">
        <v>3</v>
      </c>
      <c r="E40">
        <v>1</v>
      </c>
      <c r="F40">
        <v>6</v>
      </c>
      <c r="G40">
        <v>1</v>
      </c>
      <c r="H40">
        <v>6</v>
      </c>
      <c r="I40">
        <v>2</v>
      </c>
      <c r="J40" s="231">
        <v>5</v>
      </c>
      <c r="K40">
        <v>1</v>
      </c>
      <c r="L40" s="232">
        <v>7</v>
      </c>
      <c r="M40">
        <v>1</v>
      </c>
      <c r="N40">
        <v>5</v>
      </c>
      <c r="O40">
        <v>1</v>
      </c>
      <c r="P40" s="231">
        <v>6</v>
      </c>
      <c r="Q40">
        <v>1</v>
      </c>
      <c r="R40">
        <v>7</v>
      </c>
      <c r="S40">
        <v>1</v>
      </c>
      <c r="T40">
        <v>7</v>
      </c>
      <c r="U40">
        <v>1</v>
      </c>
      <c r="V40">
        <v>7</v>
      </c>
      <c r="W40">
        <v>1</v>
      </c>
      <c r="X40">
        <v>8</v>
      </c>
      <c r="Y40">
        <v>1</v>
      </c>
      <c r="Z40">
        <v>5</v>
      </c>
      <c r="AA40">
        <v>1</v>
      </c>
      <c r="AB40" s="231">
        <v>6</v>
      </c>
      <c r="AC40">
        <v>1</v>
      </c>
      <c r="AD40">
        <v>7</v>
      </c>
      <c r="AE40">
        <v>3</v>
      </c>
      <c r="AF40" s="231">
        <v>2</v>
      </c>
      <c r="AG40">
        <v>2</v>
      </c>
      <c r="AH40">
        <v>6</v>
      </c>
      <c r="AI40">
        <v>1</v>
      </c>
      <c r="AJ40">
        <v>7</v>
      </c>
      <c r="AK40">
        <v>1</v>
      </c>
      <c r="AL40">
        <v>6</v>
      </c>
      <c r="AM40">
        <v>1</v>
      </c>
      <c r="AN40" s="231">
        <v>6</v>
      </c>
      <c r="AO40">
        <v>1</v>
      </c>
      <c r="AP40">
        <v>7</v>
      </c>
      <c r="AQ40">
        <v>1</v>
      </c>
      <c r="AR40">
        <v>7</v>
      </c>
      <c r="AS40">
        <v>1</v>
      </c>
      <c r="AT40" s="231">
        <v>6</v>
      </c>
      <c r="AU40">
        <v>1</v>
      </c>
      <c r="AV40">
        <v>6</v>
      </c>
      <c r="AW40">
        <v>1</v>
      </c>
      <c r="AX40">
        <v>7</v>
      </c>
      <c r="AY40">
        <v>1</v>
      </c>
      <c r="AZ40">
        <v>7</v>
      </c>
      <c r="BA40">
        <v>1</v>
      </c>
      <c r="BB40">
        <v>6</v>
      </c>
      <c r="BC40">
        <v>1</v>
      </c>
      <c r="BD40">
        <v>7</v>
      </c>
      <c r="BE40">
        <v>1</v>
      </c>
      <c r="BF40" s="231">
        <v>7</v>
      </c>
      <c r="BG40">
        <v>2</v>
      </c>
      <c r="BH40">
        <v>2</v>
      </c>
      <c r="BI40">
        <v>1</v>
      </c>
      <c r="BJ40">
        <v>4</v>
      </c>
      <c r="BK40" s="231">
        <v>3</v>
      </c>
      <c r="BL40">
        <v>88</v>
      </c>
      <c r="BM40">
        <v>563</v>
      </c>
    </row>
    <row r="41" spans="1:65" x14ac:dyDescent="0.25">
      <c r="A41" t="s">
        <v>240</v>
      </c>
      <c r="B41" s="151">
        <v>2</v>
      </c>
      <c r="C41">
        <v>4</v>
      </c>
      <c r="D41">
        <v>4</v>
      </c>
      <c r="E41">
        <v>4</v>
      </c>
      <c r="F41">
        <v>5</v>
      </c>
      <c r="G41">
        <v>2</v>
      </c>
      <c r="H41">
        <v>6</v>
      </c>
      <c r="I41">
        <v>2</v>
      </c>
      <c r="J41" s="231">
        <v>5</v>
      </c>
      <c r="K41">
        <v>1</v>
      </c>
      <c r="L41" s="232">
        <v>7</v>
      </c>
      <c r="M41">
        <v>4</v>
      </c>
      <c r="N41">
        <v>4</v>
      </c>
      <c r="O41">
        <v>2</v>
      </c>
      <c r="P41" s="231">
        <v>6</v>
      </c>
      <c r="Q41">
        <v>2</v>
      </c>
      <c r="R41">
        <v>6</v>
      </c>
      <c r="S41">
        <v>1</v>
      </c>
      <c r="T41">
        <v>9</v>
      </c>
      <c r="U41">
        <v>2</v>
      </c>
      <c r="V41">
        <v>6</v>
      </c>
      <c r="W41">
        <v>1</v>
      </c>
      <c r="X41">
        <v>7</v>
      </c>
      <c r="Y41">
        <v>4</v>
      </c>
      <c r="Z41">
        <v>4</v>
      </c>
      <c r="AA41">
        <v>2</v>
      </c>
      <c r="AB41" s="231">
        <v>8</v>
      </c>
      <c r="AC41">
        <v>1</v>
      </c>
      <c r="AD41">
        <v>3</v>
      </c>
      <c r="AE41">
        <v>3</v>
      </c>
      <c r="AF41" s="231">
        <v>1</v>
      </c>
      <c r="AG41">
        <v>2</v>
      </c>
      <c r="AH41">
        <v>5</v>
      </c>
      <c r="AI41">
        <v>2</v>
      </c>
      <c r="AJ41">
        <v>5</v>
      </c>
      <c r="AK41">
        <v>2</v>
      </c>
      <c r="AL41">
        <v>8</v>
      </c>
      <c r="AM41">
        <v>2</v>
      </c>
      <c r="AN41" s="231">
        <v>6</v>
      </c>
      <c r="AO41">
        <v>2</v>
      </c>
      <c r="AP41">
        <v>6</v>
      </c>
      <c r="AQ41">
        <v>2</v>
      </c>
      <c r="AR41">
        <v>6</v>
      </c>
      <c r="AS41">
        <v>2</v>
      </c>
      <c r="AT41" s="231">
        <v>5</v>
      </c>
      <c r="AU41">
        <v>4</v>
      </c>
      <c r="AV41">
        <v>5</v>
      </c>
      <c r="AW41">
        <v>4</v>
      </c>
      <c r="AX41">
        <v>5</v>
      </c>
      <c r="AY41">
        <v>2</v>
      </c>
      <c r="AZ41">
        <v>7</v>
      </c>
      <c r="BA41">
        <v>2</v>
      </c>
      <c r="BB41">
        <v>6</v>
      </c>
      <c r="BC41">
        <v>1</v>
      </c>
      <c r="BD41">
        <v>8</v>
      </c>
      <c r="BE41">
        <v>1</v>
      </c>
      <c r="BF41" s="231">
        <v>7</v>
      </c>
      <c r="BG41">
        <v>1</v>
      </c>
      <c r="BH41">
        <v>2</v>
      </c>
      <c r="BI41">
        <v>1</v>
      </c>
      <c r="BJ41">
        <v>5</v>
      </c>
      <c r="BK41" s="231">
        <v>2</v>
      </c>
      <c r="BL41">
        <v>57</v>
      </c>
      <c r="BM41">
        <v>272</v>
      </c>
    </row>
    <row r="42" spans="1:65" x14ac:dyDescent="0.25">
      <c r="A42" t="s">
        <v>191</v>
      </c>
      <c r="B42" s="151">
        <v>2</v>
      </c>
      <c r="C42">
        <v>5</v>
      </c>
      <c r="D42">
        <v>3</v>
      </c>
      <c r="E42">
        <v>1</v>
      </c>
      <c r="F42">
        <v>7</v>
      </c>
      <c r="G42">
        <v>1</v>
      </c>
      <c r="H42">
        <v>6</v>
      </c>
      <c r="I42">
        <v>5</v>
      </c>
      <c r="J42" s="231">
        <v>4</v>
      </c>
      <c r="K42">
        <v>1</v>
      </c>
      <c r="L42" s="232">
        <v>7</v>
      </c>
      <c r="M42">
        <v>5</v>
      </c>
      <c r="N42">
        <v>1</v>
      </c>
      <c r="O42">
        <v>1</v>
      </c>
      <c r="P42" s="231">
        <v>6</v>
      </c>
      <c r="Q42">
        <v>1</v>
      </c>
      <c r="R42">
        <v>7</v>
      </c>
      <c r="S42">
        <v>1</v>
      </c>
      <c r="T42">
        <v>8</v>
      </c>
      <c r="U42">
        <v>1</v>
      </c>
      <c r="V42">
        <v>6</v>
      </c>
      <c r="W42">
        <v>1</v>
      </c>
      <c r="X42">
        <v>8</v>
      </c>
      <c r="Y42">
        <v>1</v>
      </c>
      <c r="Z42">
        <v>6</v>
      </c>
      <c r="AA42">
        <v>1</v>
      </c>
      <c r="AB42" s="231">
        <v>8</v>
      </c>
      <c r="AC42">
        <v>1</v>
      </c>
      <c r="AD42">
        <v>7</v>
      </c>
      <c r="AE42">
        <v>3</v>
      </c>
      <c r="AF42" s="231">
        <v>2</v>
      </c>
      <c r="AG42">
        <v>5</v>
      </c>
      <c r="AH42">
        <v>3</v>
      </c>
      <c r="AI42">
        <v>5</v>
      </c>
      <c r="AJ42">
        <v>4</v>
      </c>
      <c r="AK42">
        <v>1</v>
      </c>
      <c r="AL42">
        <v>4</v>
      </c>
      <c r="AM42">
        <v>1</v>
      </c>
      <c r="AN42" s="231">
        <v>8</v>
      </c>
      <c r="AO42">
        <v>1</v>
      </c>
      <c r="AP42">
        <v>6</v>
      </c>
      <c r="AQ42">
        <v>1</v>
      </c>
      <c r="AR42">
        <v>7</v>
      </c>
      <c r="AS42">
        <v>1</v>
      </c>
      <c r="AT42" s="231">
        <v>7</v>
      </c>
      <c r="AU42">
        <v>1</v>
      </c>
      <c r="AV42">
        <v>6</v>
      </c>
      <c r="AW42">
        <v>1</v>
      </c>
      <c r="AX42">
        <v>6</v>
      </c>
      <c r="AY42">
        <v>1</v>
      </c>
      <c r="AZ42">
        <v>6</v>
      </c>
      <c r="BA42">
        <v>1</v>
      </c>
      <c r="BB42">
        <v>8</v>
      </c>
      <c r="BC42">
        <v>1</v>
      </c>
      <c r="BD42">
        <v>7</v>
      </c>
      <c r="BE42">
        <v>1</v>
      </c>
      <c r="BF42" s="231">
        <v>8</v>
      </c>
      <c r="BG42">
        <v>3</v>
      </c>
      <c r="BH42">
        <v>2</v>
      </c>
      <c r="BI42">
        <v>2</v>
      </c>
      <c r="BJ42">
        <v>4</v>
      </c>
      <c r="BK42" s="231">
        <v>1</v>
      </c>
      <c r="BL42">
        <v>106</v>
      </c>
      <c r="BM42">
        <v>658</v>
      </c>
    </row>
    <row r="43" spans="1:65" x14ac:dyDescent="0.25">
      <c r="A43" t="s">
        <v>239</v>
      </c>
      <c r="B43" s="151">
        <v>2</v>
      </c>
      <c r="C43">
        <v>5</v>
      </c>
      <c r="D43">
        <v>4</v>
      </c>
      <c r="E43">
        <v>5</v>
      </c>
      <c r="F43">
        <v>4</v>
      </c>
      <c r="G43">
        <v>1</v>
      </c>
      <c r="H43">
        <v>5</v>
      </c>
      <c r="I43">
        <v>1</v>
      </c>
      <c r="J43" s="231">
        <v>5</v>
      </c>
      <c r="K43">
        <v>1</v>
      </c>
      <c r="L43" s="232">
        <v>5</v>
      </c>
      <c r="M43">
        <v>1</v>
      </c>
      <c r="N43">
        <v>7</v>
      </c>
      <c r="O43">
        <v>1</v>
      </c>
      <c r="P43" s="231">
        <v>5</v>
      </c>
      <c r="Q43">
        <v>1</v>
      </c>
      <c r="R43">
        <v>5</v>
      </c>
      <c r="S43">
        <v>1</v>
      </c>
      <c r="T43">
        <v>7</v>
      </c>
      <c r="U43">
        <v>1</v>
      </c>
      <c r="V43">
        <v>5</v>
      </c>
      <c r="W43">
        <v>1</v>
      </c>
      <c r="X43">
        <v>7</v>
      </c>
      <c r="Y43">
        <v>1</v>
      </c>
      <c r="Z43">
        <v>5</v>
      </c>
      <c r="AA43">
        <v>1</v>
      </c>
      <c r="AB43" s="231">
        <v>6</v>
      </c>
      <c r="AC43">
        <v>1</v>
      </c>
      <c r="AD43">
        <v>7</v>
      </c>
      <c r="AE43">
        <v>3</v>
      </c>
      <c r="AF43" s="231">
        <v>2</v>
      </c>
      <c r="AG43">
        <v>1</v>
      </c>
      <c r="AH43">
        <v>5</v>
      </c>
      <c r="AI43">
        <v>5</v>
      </c>
      <c r="AJ43">
        <v>5</v>
      </c>
      <c r="AK43">
        <v>1</v>
      </c>
      <c r="AL43">
        <v>5</v>
      </c>
      <c r="AM43">
        <v>1</v>
      </c>
      <c r="AN43" s="231">
        <v>5</v>
      </c>
      <c r="AO43">
        <v>1</v>
      </c>
      <c r="AP43">
        <v>5</v>
      </c>
      <c r="AQ43">
        <v>1</v>
      </c>
      <c r="AR43">
        <v>5</v>
      </c>
      <c r="AS43">
        <v>1</v>
      </c>
      <c r="AT43" s="231">
        <v>5</v>
      </c>
      <c r="AU43">
        <v>1</v>
      </c>
      <c r="AV43">
        <v>5</v>
      </c>
      <c r="AW43">
        <v>1</v>
      </c>
      <c r="AX43">
        <v>6</v>
      </c>
      <c r="AY43">
        <v>1</v>
      </c>
      <c r="AZ43">
        <v>6</v>
      </c>
      <c r="BA43">
        <v>1</v>
      </c>
      <c r="BB43">
        <v>5</v>
      </c>
      <c r="BC43">
        <v>1</v>
      </c>
      <c r="BD43">
        <v>6</v>
      </c>
      <c r="BE43">
        <v>1</v>
      </c>
      <c r="BF43" s="231">
        <v>6</v>
      </c>
      <c r="BG43">
        <v>3</v>
      </c>
      <c r="BH43">
        <v>4</v>
      </c>
      <c r="BI43">
        <v>2</v>
      </c>
      <c r="BJ43">
        <v>2</v>
      </c>
      <c r="BK43" s="231">
        <v>3</v>
      </c>
      <c r="BL43">
        <v>74</v>
      </c>
      <c r="BM43">
        <v>528</v>
      </c>
    </row>
    <row r="44" spans="1:65" x14ac:dyDescent="0.25">
      <c r="A44" t="s">
        <v>216</v>
      </c>
      <c r="B44" s="151">
        <v>2</v>
      </c>
      <c r="C44">
        <v>5</v>
      </c>
      <c r="D44">
        <v>2</v>
      </c>
      <c r="E44">
        <v>3</v>
      </c>
      <c r="F44">
        <v>6</v>
      </c>
      <c r="G44">
        <v>3</v>
      </c>
      <c r="H44">
        <v>6</v>
      </c>
      <c r="I44">
        <v>3</v>
      </c>
      <c r="J44" s="231">
        <v>5</v>
      </c>
      <c r="K44">
        <v>2</v>
      </c>
      <c r="L44" s="232">
        <v>7</v>
      </c>
      <c r="M44">
        <v>2</v>
      </c>
      <c r="N44">
        <v>4</v>
      </c>
      <c r="O44">
        <v>2</v>
      </c>
      <c r="P44" s="231">
        <v>7</v>
      </c>
      <c r="Q44">
        <v>2</v>
      </c>
      <c r="R44">
        <v>7</v>
      </c>
      <c r="S44">
        <v>1</v>
      </c>
      <c r="T44">
        <v>9</v>
      </c>
      <c r="U44">
        <v>1</v>
      </c>
      <c r="V44">
        <v>7</v>
      </c>
      <c r="W44">
        <v>2</v>
      </c>
      <c r="X44">
        <v>7</v>
      </c>
      <c r="Y44">
        <v>2</v>
      </c>
      <c r="Z44">
        <v>6</v>
      </c>
      <c r="AA44">
        <v>1</v>
      </c>
      <c r="AB44" s="231">
        <v>8</v>
      </c>
      <c r="AC44">
        <v>2</v>
      </c>
      <c r="AD44">
        <v>7</v>
      </c>
      <c r="AE44">
        <v>3</v>
      </c>
      <c r="AF44" s="231">
        <v>2</v>
      </c>
      <c r="AG44">
        <v>5</v>
      </c>
      <c r="AH44">
        <v>4</v>
      </c>
      <c r="AI44">
        <v>1</v>
      </c>
      <c r="AJ44">
        <v>9</v>
      </c>
      <c r="AK44">
        <v>1</v>
      </c>
      <c r="AL44">
        <v>7</v>
      </c>
      <c r="AM44">
        <v>1</v>
      </c>
      <c r="AN44" s="231">
        <v>7</v>
      </c>
      <c r="AO44">
        <v>1</v>
      </c>
      <c r="AP44">
        <v>7</v>
      </c>
      <c r="AQ44">
        <v>1</v>
      </c>
      <c r="AR44">
        <v>7</v>
      </c>
      <c r="AS44">
        <v>1</v>
      </c>
      <c r="AT44" s="231">
        <v>5</v>
      </c>
      <c r="AU44">
        <v>1</v>
      </c>
      <c r="AV44">
        <v>7</v>
      </c>
      <c r="AW44">
        <v>1</v>
      </c>
      <c r="AX44">
        <v>8</v>
      </c>
      <c r="AY44">
        <v>1</v>
      </c>
      <c r="AZ44">
        <v>5</v>
      </c>
      <c r="BA44">
        <v>1</v>
      </c>
      <c r="BB44">
        <v>5</v>
      </c>
      <c r="BC44">
        <v>1</v>
      </c>
      <c r="BD44">
        <v>7</v>
      </c>
      <c r="BE44">
        <v>1</v>
      </c>
      <c r="BF44" s="231">
        <v>6</v>
      </c>
      <c r="BG44">
        <v>2</v>
      </c>
      <c r="BH44">
        <v>1</v>
      </c>
      <c r="BI44">
        <v>1</v>
      </c>
      <c r="BJ44">
        <v>2</v>
      </c>
      <c r="BK44" s="231">
        <v>3</v>
      </c>
      <c r="BL44">
        <v>54</v>
      </c>
      <c r="BM44">
        <v>557</v>
      </c>
    </row>
    <row r="45" spans="1:65" x14ac:dyDescent="0.25">
      <c r="A45" t="s">
        <v>241</v>
      </c>
      <c r="B45" s="151">
        <v>2</v>
      </c>
      <c r="C45">
        <v>5</v>
      </c>
      <c r="D45">
        <v>2</v>
      </c>
      <c r="E45">
        <v>4</v>
      </c>
      <c r="F45">
        <v>3</v>
      </c>
      <c r="G45">
        <v>4</v>
      </c>
      <c r="H45">
        <v>4</v>
      </c>
      <c r="I45">
        <v>2</v>
      </c>
      <c r="J45" s="231">
        <v>6</v>
      </c>
      <c r="K45">
        <v>1</v>
      </c>
      <c r="L45" s="232">
        <v>7</v>
      </c>
      <c r="M45">
        <v>3</v>
      </c>
      <c r="N45">
        <v>4</v>
      </c>
      <c r="O45">
        <v>4</v>
      </c>
      <c r="P45" s="231">
        <v>3</v>
      </c>
      <c r="Q45">
        <v>1</v>
      </c>
      <c r="R45">
        <v>7</v>
      </c>
      <c r="S45">
        <v>1</v>
      </c>
      <c r="T45">
        <v>8</v>
      </c>
      <c r="U45">
        <v>4</v>
      </c>
      <c r="V45">
        <v>5</v>
      </c>
      <c r="W45">
        <v>4</v>
      </c>
      <c r="X45">
        <v>4</v>
      </c>
      <c r="Y45">
        <v>2</v>
      </c>
      <c r="Z45">
        <v>7</v>
      </c>
      <c r="AA45">
        <v>2</v>
      </c>
      <c r="AB45" s="231">
        <v>6</v>
      </c>
      <c r="AC45">
        <v>1</v>
      </c>
      <c r="AD45">
        <v>7</v>
      </c>
      <c r="AE45">
        <v>2</v>
      </c>
      <c r="AF45" s="231">
        <v>2</v>
      </c>
      <c r="AG45">
        <v>1</v>
      </c>
      <c r="AH45">
        <v>6</v>
      </c>
      <c r="AI45">
        <v>4</v>
      </c>
      <c r="AJ45">
        <v>4</v>
      </c>
      <c r="AK45">
        <v>1</v>
      </c>
      <c r="AL45">
        <v>6</v>
      </c>
      <c r="AM45">
        <v>2</v>
      </c>
      <c r="AN45" s="231">
        <v>6</v>
      </c>
      <c r="AO45">
        <v>2</v>
      </c>
      <c r="AP45">
        <v>5</v>
      </c>
      <c r="AQ45">
        <v>1</v>
      </c>
      <c r="AR45">
        <v>5</v>
      </c>
      <c r="AS45">
        <v>4</v>
      </c>
      <c r="AT45" s="231">
        <v>4</v>
      </c>
      <c r="AU45">
        <v>2</v>
      </c>
      <c r="AV45">
        <v>5</v>
      </c>
      <c r="AW45">
        <v>1</v>
      </c>
      <c r="AX45">
        <v>5</v>
      </c>
      <c r="AY45">
        <v>5</v>
      </c>
      <c r="AZ45">
        <v>4</v>
      </c>
      <c r="BA45">
        <v>6</v>
      </c>
      <c r="BB45">
        <v>5</v>
      </c>
      <c r="BC45">
        <v>2</v>
      </c>
      <c r="BD45">
        <v>6</v>
      </c>
      <c r="BE45">
        <v>2</v>
      </c>
      <c r="BF45" s="231">
        <v>6</v>
      </c>
      <c r="BG45">
        <v>3</v>
      </c>
      <c r="BH45">
        <v>3</v>
      </c>
      <c r="BI45">
        <v>3</v>
      </c>
      <c r="BJ45">
        <v>6</v>
      </c>
      <c r="BK45" s="231">
        <v>6</v>
      </c>
      <c r="BL45">
        <v>90</v>
      </c>
      <c r="BM45">
        <v>574</v>
      </c>
    </row>
    <row r="46" spans="1:65" x14ac:dyDescent="0.25">
      <c r="A46" t="s">
        <v>222</v>
      </c>
      <c r="B46" s="151">
        <v>2</v>
      </c>
      <c r="C46">
        <v>5</v>
      </c>
      <c r="D46">
        <v>2</v>
      </c>
      <c r="E46">
        <v>3</v>
      </c>
      <c r="F46">
        <v>5</v>
      </c>
      <c r="G46">
        <v>1</v>
      </c>
      <c r="H46">
        <v>8</v>
      </c>
      <c r="I46">
        <v>4</v>
      </c>
      <c r="J46" s="231">
        <v>4</v>
      </c>
      <c r="K46">
        <v>2</v>
      </c>
      <c r="L46" s="232">
        <v>7</v>
      </c>
      <c r="M46">
        <v>4</v>
      </c>
      <c r="N46">
        <v>2</v>
      </c>
      <c r="O46">
        <v>2</v>
      </c>
      <c r="P46" s="231">
        <v>5</v>
      </c>
      <c r="Q46">
        <v>1</v>
      </c>
      <c r="R46">
        <v>8</v>
      </c>
      <c r="S46">
        <v>1</v>
      </c>
      <c r="T46">
        <v>7</v>
      </c>
      <c r="U46">
        <v>5</v>
      </c>
      <c r="V46">
        <v>2</v>
      </c>
      <c r="W46">
        <v>1</v>
      </c>
      <c r="X46">
        <v>8</v>
      </c>
      <c r="Y46">
        <v>2</v>
      </c>
      <c r="Z46">
        <v>6</v>
      </c>
      <c r="AA46">
        <v>1</v>
      </c>
      <c r="AB46" s="231">
        <v>4</v>
      </c>
      <c r="AC46">
        <v>2</v>
      </c>
      <c r="AD46">
        <v>7</v>
      </c>
      <c r="AE46">
        <v>3</v>
      </c>
      <c r="AF46" s="231">
        <v>2</v>
      </c>
      <c r="AG46">
        <v>1</v>
      </c>
      <c r="AH46">
        <v>7</v>
      </c>
      <c r="AI46">
        <v>3</v>
      </c>
      <c r="AJ46">
        <v>4</v>
      </c>
      <c r="AK46">
        <v>1</v>
      </c>
      <c r="AL46">
        <v>7</v>
      </c>
      <c r="AM46">
        <v>4</v>
      </c>
      <c r="AN46" s="231">
        <v>4</v>
      </c>
      <c r="AO46">
        <v>1</v>
      </c>
      <c r="AP46">
        <v>7</v>
      </c>
      <c r="AQ46">
        <v>1</v>
      </c>
      <c r="AR46">
        <v>7</v>
      </c>
      <c r="AS46">
        <v>2</v>
      </c>
      <c r="AT46" s="231">
        <v>8</v>
      </c>
      <c r="AU46">
        <v>1</v>
      </c>
      <c r="AV46">
        <v>7</v>
      </c>
      <c r="AW46">
        <v>5</v>
      </c>
      <c r="AX46">
        <v>4</v>
      </c>
      <c r="AY46">
        <v>1</v>
      </c>
      <c r="AZ46">
        <v>8</v>
      </c>
      <c r="BA46">
        <v>2</v>
      </c>
      <c r="BB46">
        <v>7</v>
      </c>
      <c r="BC46">
        <v>1</v>
      </c>
      <c r="BD46">
        <v>8</v>
      </c>
      <c r="BE46">
        <v>1</v>
      </c>
      <c r="BF46" s="231">
        <v>8</v>
      </c>
      <c r="BG46">
        <v>2</v>
      </c>
      <c r="BH46">
        <v>2</v>
      </c>
      <c r="BI46">
        <v>1</v>
      </c>
      <c r="BJ46">
        <v>3</v>
      </c>
      <c r="BK46" s="231">
        <v>1</v>
      </c>
      <c r="BL46">
        <v>85</v>
      </c>
      <c r="BM46">
        <v>783</v>
      </c>
    </row>
    <row r="47" spans="1:65" x14ac:dyDescent="0.25">
      <c r="A47" t="s">
        <v>220</v>
      </c>
      <c r="B47" s="151">
        <v>2</v>
      </c>
      <c r="C47">
        <v>5</v>
      </c>
      <c r="D47">
        <v>3</v>
      </c>
      <c r="E47">
        <v>5</v>
      </c>
      <c r="F47">
        <v>2</v>
      </c>
      <c r="G47">
        <v>1</v>
      </c>
      <c r="H47">
        <v>5</v>
      </c>
      <c r="I47">
        <v>6</v>
      </c>
      <c r="J47" s="231">
        <v>5</v>
      </c>
      <c r="K47">
        <v>1</v>
      </c>
      <c r="L47" s="232">
        <v>6</v>
      </c>
      <c r="M47">
        <v>5</v>
      </c>
      <c r="N47">
        <v>4</v>
      </c>
      <c r="O47">
        <v>1</v>
      </c>
      <c r="P47" s="231">
        <v>5</v>
      </c>
      <c r="Q47">
        <v>1</v>
      </c>
      <c r="R47">
        <v>7</v>
      </c>
      <c r="S47">
        <v>1</v>
      </c>
      <c r="T47">
        <v>8</v>
      </c>
      <c r="U47">
        <v>1</v>
      </c>
      <c r="V47">
        <v>6</v>
      </c>
      <c r="W47">
        <v>5</v>
      </c>
      <c r="X47">
        <v>2</v>
      </c>
      <c r="Y47">
        <v>1</v>
      </c>
      <c r="Z47">
        <v>6</v>
      </c>
      <c r="AA47">
        <v>1</v>
      </c>
      <c r="AB47" s="231">
        <v>7</v>
      </c>
      <c r="AC47">
        <v>1</v>
      </c>
      <c r="AD47">
        <v>7</v>
      </c>
      <c r="AE47">
        <v>3</v>
      </c>
      <c r="AF47" s="231">
        <v>2</v>
      </c>
      <c r="AG47">
        <v>5</v>
      </c>
      <c r="AH47">
        <v>3</v>
      </c>
      <c r="AI47">
        <v>6</v>
      </c>
      <c r="AJ47">
        <v>4</v>
      </c>
      <c r="AK47">
        <v>1</v>
      </c>
      <c r="AL47">
        <v>4</v>
      </c>
      <c r="AM47">
        <v>5</v>
      </c>
      <c r="AN47" s="231">
        <v>5</v>
      </c>
      <c r="AO47">
        <v>1</v>
      </c>
      <c r="AP47">
        <v>7</v>
      </c>
      <c r="AQ47">
        <v>1</v>
      </c>
      <c r="AR47">
        <v>6</v>
      </c>
      <c r="AS47">
        <v>1</v>
      </c>
      <c r="AT47" s="231">
        <v>6</v>
      </c>
      <c r="AU47">
        <v>1</v>
      </c>
      <c r="AV47">
        <v>6</v>
      </c>
      <c r="AW47">
        <v>1</v>
      </c>
      <c r="AX47">
        <v>7</v>
      </c>
      <c r="AY47">
        <v>1</v>
      </c>
      <c r="AZ47">
        <v>5</v>
      </c>
      <c r="BA47">
        <v>1</v>
      </c>
      <c r="BB47">
        <v>6</v>
      </c>
      <c r="BC47">
        <v>1</v>
      </c>
      <c r="BD47">
        <v>6</v>
      </c>
      <c r="BE47">
        <v>1</v>
      </c>
      <c r="BF47" s="231">
        <v>6</v>
      </c>
      <c r="BG47">
        <v>3</v>
      </c>
      <c r="BH47">
        <v>2</v>
      </c>
      <c r="BI47">
        <v>2</v>
      </c>
      <c r="BJ47">
        <v>2</v>
      </c>
      <c r="BK47" s="231">
        <v>2</v>
      </c>
      <c r="BL47">
        <v>63</v>
      </c>
      <c r="BM47">
        <v>508</v>
      </c>
    </row>
    <row r="48" spans="1:65" x14ac:dyDescent="0.25">
      <c r="A48" t="s">
        <v>217</v>
      </c>
      <c r="B48" s="151">
        <v>2</v>
      </c>
      <c r="C48">
        <v>5</v>
      </c>
      <c r="D48">
        <v>2</v>
      </c>
      <c r="E48">
        <v>2</v>
      </c>
      <c r="F48">
        <v>5</v>
      </c>
      <c r="G48">
        <v>1</v>
      </c>
      <c r="H48">
        <v>7</v>
      </c>
      <c r="I48">
        <v>6</v>
      </c>
      <c r="J48" s="231">
        <v>5</v>
      </c>
      <c r="K48">
        <v>1</v>
      </c>
      <c r="L48" s="232">
        <v>8</v>
      </c>
      <c r="M48">
        <v>1</v>
      </c>
      <c r="N48">
        <v>5</v>
      </c>
      <c r="O48">
        <v>1</v>
      </c>
      <c r="P48" s="231">
        <v>5</v>
      </c>
      <c r="Q48">
        <v>1</v>
      </c>
      <c r="R48">
        <v>5</v>
      </c>
      <c r="S48">
        <v>1</v>
      </c>
      <c r="T48">
        <v>9</v>
      </c>
      <c r="U48">
        <v>2</v>
      </c>
      <c r="V48">
        <v>8</v>
      </c>
      <c r="W48">
        <v>1</v>
      </c>
      <c r="X48">
        <v>7</v>
      </c>
      <c r="Y48">
        <v>6</v>
      </c>
      <c r="Z48">
        <v>4</v>
      </c>
      <c r="AA48">
        <v>2</v>
      </c>
      <c r="AB48" s="231">
        <v>5</v>
      </c>
      <c r="AC48">
        <v>1</v>
      </c>
      <c r="AD48">
        <v>7</v>
      </c>
      <c r="AE48">
        <v>3</v>
      </c>
      <c r="AF48" s="231">
        <v>2</v>
      </c>
      <c r="AG48">
        <v>6</v>
      </c>
      <c r="AH48">
        <v>5</v>
      </c>
      <c r="AI48">
        <v>4</v>
      </c>
      <c r="AJ48">
        <v>5</v>
      </c>
      <c r="AK48">
        <v>3</v>
      </c>
      <c r="AL48">
        <v>5</v>
      </c>
      <c r="AM48">
        <v>6</v>
      </c>
      <c r="AN48" s="231">
        <v>5</v>
      </c>
      <c r="AO48">
        <v>2</v>
      </c>
      <c r="AP48">
        <v>5</v>
      </c>
      <c r="AQ48">
        <v>3</v>
      </c>
      <c r="AR48">
        <v>4</v>
      </c>
      <c r="AS48">
        <v>4</v>
      </c>
      <c r="AT48" s="231">
        <v>4</v>
      </c>
      <c r="AU48">
        <v>4</v>
      </c>
      <c r="AV48">
        <v>5</v>
      </c>
      <c r="AW48">
        <v>2</v>
      </c>
      <c r="AX48">
        <v>5</v>
      </c>
      <c r="AY48">
        <v>2</v>
      </c>
      <c r="AZ48">
        <v>5</v>
      </c>
      <c r="BA48">
        <v>2</v>
      </c>
      <c r="BB48">
        <v>6</v>
      </c>
      <c r="BC48">
        <v>6</v>
      </c>
      <c r="BD48">
        <v>5</v>
      </c>
      <c r="BE48">
        <v>1</v>
      </c>
      <c r="BF48" s="231">
        <v>8</v>
      </c>
      <c r="BG48">
        <v>3</v>
      </c>
      <c r="BH48">
        <v>3</v>
      </c>
      <c r="BI48">
        <v>3</v>
      </c>
      <c r="BJ48">
        <v>6</v>
      </c>
      <c r="BK48" s="231">
        <v>6</v>
      </c>
      <c r="BL48">
        <v>94</v>
      </c>
      <c r="BM48">
        <v>340</v>
      </c>
    </row>
    <row r="49" spans="1:65" x14ac:dyDescent="0.25">
      <c r="A49" t="s">
        <v>184</v>
      </c>
      <c r="B49" s="151">
        <v>2</v>
      </c>
      <c r="C49">
        <v>5</v>
      </c>
      <c r="D49">
        <v>3</v>
      </c>
      <c r="E49">
        <v>1</v>
      </c>
      <c r="F49">
        <v>2</v>
      </c>
      <c r="G49">
        <v>5</v>
      </c>
      <c r="H49">
        <v>4</v>
      </c>
      <c r="I49">
        <v>5</v>
      </c>
      <c r="J49" s="231">
        <v>5</v>
      </c>
      <c r="K49">
        <v>1</v>
      </c>
      <c r="L49" s="232">
        <v>3</v>
      </c>
      <c r="M49">
        <v>5</v>
      </c>
      <c r="N49">
        <v>2</v>
      </c>
      <c r="O49">
        <v>1</v>
      </c>
      <c r="P49" s="231">
        <v>3</v>
      </c>
      <c r="Q49">
        <v>3</v>
      </c>
      <c r="R49">
        <v>5</v>
      </c>
      <c r="S49">
        <v>1</v>
      </c>
      <c r="T49">
        <v>1</v>
      </c>
      <c r="U49">
        <v>5</v>
      </c>
      <c r="V49">
        <v>2</v>
      </c>
      <c r="W49">
        <v>1</v>
      </c>
      <c r="X49">
        <v>1</v>
      </c>
      <c r="Y49">
        <v>1</v>
      </c>
      <c r="Z49">
        <v>3</v>
      </c>
      <c r="AA49">
        <v>1</v>
      </c>
      <c r="AB49" s="231">
        <v>2</v>
      </c>
      <c r="AC49">
        <v>1</v>
      </c>
      <c r="AD49">
        <v>7</v>
      </c>
      <c r="AE49">
        <v>3</v>
      </c>
      <c r="AF49" s="231">
        <v>2</v>
      </c>
      <c r="AG49">
        <v>5</v>
      </c>
      <c r="AH49">
        <v>3</v>
      </c>
      <c r="AI49">
        <v>5</v>
      </c>
      <c r="AJ49">
        <v>3</v>
      </c>
      <c r="AK49">
        <v>1</v>
      </c>
      <c r="AL49">
        <v>2</v>
      </c>
      <c r="AM49">
        <v>1</v>
      </c>
      <c r="AN49" s="231">
        <v>3</v>
      </c>
      <c r="AO49">
        <v>3</v>
      </c>
      <c r="AP49">
        <v>4</v>
      </c>
      <c r="AQ49">
        <v>1</v>
      </c>
      <c r="AR49">
        <v>3</v>
      </c>
      <c r="AS49">
        <v>5</v>
      </c>
      <c r="AT49" s="231">
        <v>2</v>
      </c>
      <c r="AU49">
        <v>5</v>
      </c>
      <c r="AV49">
        <v>2</v>
      </c>
      <c r="AW49">
        <v>1</v>
      </c>
      <c r="AX49">
        <v>5</v>
      </c>
      <c r="AY49">
        <v>1</v>
      </c>
      <c r="AZ49">
        <v>5</v>
      </c>
      <c r="BA49">
        <v>1</v>
      </c>
      <c r="BB49">
        <v>3</v>
      </c>
      <c r="BC49">
        <v>1</v>
      </c>
      <c r="BD49">
        <v>2</v>
      </c>
      <c r="BE49">
        <v>5</v>
      </c>
      <c r="BF49" s="231">
        <v>4</v>
      </c>
      <c r="BG49">
        <v>3</v>
      </c>
      <c r="BH49">
        <v>3</v>
      </c>
      <c r="BI49">
        <v>1</v>
      </c>
      <c r="BJ49">
        <v>3</v>
      </c>
      <c r="BK49" s="231">
        <v>2</v>
      </c>
      <c r="BL49">
        <v>73</v>
      </c>
      <c r="BM49">
        <v>487</v>
      </c>
    </row>
    <row r="50" spans="1:65" x14ac:dyDescent="0.25">
      <c r="A50" t="s">
        <v>251</v>
      </c>
      <c r="B50" s="151">
        <v>2</v>
      </c>
      <c r="C50">
        <v>5</v>
      </c>
      <c r="D50">
        <v>4</v>
      </c>
      <c r="E50">
        <v>5</v>
      </c>
      <c r="F50">
        <v>4</v>
      </c>
      <c r="G50">
        <v>1</v>
      </c>
      <c r="H50">
        <v>5</v>
      </c>
      <c r="I50">
        <v>5</v>
      </c>
      <c r="J50" s="231">
        <v>4</v>
      </c>
      <c r="K50">
        <v>1</v>
      </c>
      <c r="L50" s="232">
        <v>6</v>
      </c>
      <c r="M50">
        <v>5</v>
      </c>
      <c r="N50">
        <v>2</v>
      </c>
      <c r="O50">
        <v>1</v>
      </c>
      <c r="P50" s="231">
        <v>5</v>
      </c>
      <c r="Q50">
        <v>1</v>
      </c>
      <c r="R50">
        <v>6</v>
      </c>
      <c r="S50">
        <v>1</v>
      </c>
      <c r="T50">
        <v>6</v>
      </c>
      <c r="U50">
        <v>1</v>
      </c>
      <c r="V50">
        <v>5</v>
      </c>
      <c r="W50">
        <v>1</v>
      </c>
      <c r="X50">
        <v>7</v>
      </c>
      <c r="Y50">
        <v>1</v>
      </c>
      <c r="Z50">
        <v>5</v>
      </c>
      <c r="AA50">
        <v>1</v>
      </c>
      <c r="AB50" s="231">
        <v>8</v>
      </c>
      <c r="AC50">
        <v>2</v>
      </c>
      <c r="AD50">
        <v>7</v>
      </c>
      <c r="AE50">
        <v>3</v>
      </c>
      <c r="AF50" s="231">
        <v>2</v>
      </c>
      <c r="AG50">
        <v>5</v>
      </c>
      <c r="AH50">
        <v>4</v>
      </c>
      <c r="AI50">
        <v>5</v>
      </c>
      <c r="AJ50">
        <v>3</v>
      </c>
      <c r="AK50">
        <v>1</v>
      </c>
      <c r="AL50">
        <v>6</v>
      </c>
      <c r="AM50">
        <v>1</v>
      </c>
      <c r="AN50" s="231">
        <v>6</v>
      </c>
      <c r="AO50">
        <v>1</v>
      </c>
      <c r="AP50">
        <v>6</v>
      </c>
      <c r="AQ50">
        <v>1</v>
      </c>
      <c r="AR50">
        <v>6</v>
      </c>
      <c r="AS50">
        <v>1</v>
      </c>
      <c r="AT50" s="231">
        <v>6</v>
      </c>
      <c r="AU50">
        <v>1</v>
      </c>
      <c r="AV50">
        <v>7</v>
      </c>
      <c r="AW50">
        <v>1</v>
      </c>
      <c r="AX50">
        <v>6</v>
      </c>
      <c r="AY50">
        <v>1</v>
      </c>
      <c r="AZ50">
        <v>9</v>
      </c>
      <c r="BA50">
        <v>1</v>
      </c>
      <c r="BB50">
        <v>7</v>
      </c>
      <c r="BC50">
        <v>1</v>
      </c>
      <c r="BD50">
        <v>7</v>
      </c>
      <c r="BE50">
        <v>1</v>
      </c>
      <c r="BF50" s="231">
        <v>7</v>
      </c>
      <c r="BG50">
        <v>4</v>
      </c>
      <c r="BH50">
        <v>4</v>
      </c>
      <c r="BI50">
        <v>2</v>
      </c>
      <c r="BJ50">
        <v>3</v>
      </c>
      <c r="BK50" s="231">
        <v>3</v>
      </c>
      <c r="BL50">
        <v>75</v>
      </c>
      <c r="BM50">
        <v>387</v>
      </c>
    </row>
    <row r="51" spans="1:65" x14ac:dyDescent="0.25">
      <c r="A51" t="s">
        <v>215</v>
      </c>
      <c r="B51" s="151">
        <v>2</v>
      </c>
      <c r="C51">
        <v>5</v>
      </c>
      <c r="D51">
        <v>5</v>
      </c>
      <c r="E51">
        <v>5</v>
      </c>
      <c r="F51">
        <v>5</v>
      </c>
      <c r="G51">
        <v>5</v>
      </c>
      <c r="H51">
        <v>5</v>
      </c>
      <c r="I51">
        <v>5</v>
      </c>
      <c r="J51" s="231">
        <v>5</v>
      </c>
      <c r="K51">
        <v>1</v>
      </c>
      <c r="L51" s="232">
        <v>6</v>
      </c>
      <c r="M51">
        <v>5</v>
      </c>
      <c r="N51">
        <v>5</v>
      </c>
      <c r="O51">
        <v>6</v>
      </c>
      <c r="P51" s="231">
        <v>5</v>
      </c>
      <c r="Q51">
        <v>1</v>
      </c>
      <c r="R51">
        <v>5</v>
      </c>
      <c r="S51">
        <v>1</v>
      </c>
      <c r="T51">
        <v>8</v>
      </c>
      <c r="U51">
        <v>6</v>
      </c>
      <c r="V51">
        <v>5</v>
      </c>
      <c r="W51">
        <v>1</v>
      </c>
      <c r="X51">
        <v>6</v>
      </c>
      <c r="Y51">
        <v>1</v>
      </c>
      <c r="Z51">
        <v>5</v>
      </c>
      <c r="AA51">
        <v>1</v>
      </c>
      <c r="AB51" s="231">
        <v>8</v>
      </c>
      <c r="AC51">
        <v>2</v>
      </c>
      <c r="AD51">
        <v>7</v>
      </c>
      <c r="AE51">
        <v>3</v>
      </c>
      <c r="AF51" s="231">
        <v>2</v>
      </c>
      <c r="AG51">
        <v>5</v>
      </c>
      <c r="AH51">
        <v>5</v>
      </c>
      <c r="AI51">
        <v>6</v>
      </c>
      <c r="AJ51">
        <v>5</v>
      </c>
      <c r="AK51">
        <v>6</v>
      </c>
      <c r="AL51">
        <v>5</v>
      </c>
      <c r="AM51">
        <v>5</v>
      </c>
      <c r="AN51" s="231">
        <v>4</v>
      </c>
      <c r="AO51">
        <v>1</v>
      </c>
      <c r="AP51">
        <v>5</v>
      </c>
      <c r="AQ51">
        <v>6</v>
      </c>
      <c r="AR51">
        <v>5</v>
      </c>
      <c r="AS51">
        <v>1</v>
      </c>
      <c r="AT51" s="231">
        <v>5</v>
      </c>
      <c r="AU51">
        <v>1</v>
      </c>
      <c r="AV51">
        <v>5</v>
      </c>
      <c r="AW51">
        <v>1</v>
      </c>
      <c r="AX51">
        <v>5</v>
      </c>
      <c r="AY51">
        <v>1</v>
      </c>
      <c r="AZ51">
        <v>6</v>
      </c>
      <c r="BA51">
        <v>6</v>
      </c>
      <c r="BB51">
        <v>5</v>
      </c>
      <c r="BC51">
        <v>1</v>
      </c>
      <c r="BD51">
        <v>6</v>
      </c>
      <c r="BE51">
        <v>1</v>
      </c>
      <c r="BF51" s="231">
        <v>6</v>
      </c>
      <c r="BG51">
        <v>4</v>
      </c>
      <c r="BH51">
        <v>4</v>
      </c>
      <c r="BI51">
        <v>1</v>
      </c>
      <c r="BJ51">
        <v>4</v>
      </c>
      <c r="BK51" s="231">
        <v>5</v>
      </c>
      <c r="BL51">
        <v>56</v>
      </c>
      <c r="BM51">
        <v>1113</v>
      </c>
    </row>
    <row r="52" spans="1:65" x14ac:dyDescent="0.25">
      <c r="A52" t="s">
        <v>242</v>
      </c>
      <c r="B52" s="151">
        <v>2</v>
      </c>
      <c r="C52">
        <v>5</v>
      </c>
      <c r="D52">
        <v>2</v>
      </c>
      <c r="E52">
        <v>3</v>
      </c>
      <c r="F52">
        <v>3</v>
      </c>
      <c r="G52">
        <v>3</v>
      </c>
      <c r="H52">
        <v>4</v>
      </c>
      <c r="I52">
        <v>5</v>
      </c>
      <c r="J52" s="231">
        <v>4</v>
      </c>
      <c r="K52">
        <v>4</v>
      </c>
      <c r="L52" s="232">
        <v>4</v>
      </c>
      <c r="M52">
        <v>3</v>
      </c>
      <c r="N52">
        <v>5</v>
      </c>
      <c r="O52">
        <v>2</v>
      </c>
      <c r="P52" s="231">
        <v>5</v>
      </c>
      <c r="Q52">
        <v>4</v>
      </c>
      <c r="R52">
        <v>8</v>
      </c>
      <c r="S52">
        <v>1</v>
      </c>
      <c r="T52">
        <v>8</v>
      </c>
      <c r="U52">
        <v>3</v>
      </c>
      <c r="V52">
        <v>6</v>
      </c>
      <c r="W52">
        <v>1</v>
      </c>
      <c r="X52">
        <v>7</v>
      </c>
      <c r="Y52">
        <v>3</v>
      </c>
      <c r="Z52">
        <v>3</v>
      </c>
      <c r="AA52">
        <v>1</v>
      </c>
      <c r="AB52" s="231">
        <v>8</v>
      </c>
      <c r="AC52">
        <v>1</v>
      </c>
      <c r="AD52">
        <v>7</v>
      </c>
      <c r="AE52">
        <v>3</v>
      </c>
      <c r="AF52" s="231">
        <v>2</v>
      </c>
      <c r="AG52">
        <v>5</v>
      </c>
      <c r="AH52">
        <v>5</v>
      </c>
      <c r="AI52">
        <v>2</v>
      </c>
      <c r="AJ52">
        <v>5</v>
      </c>
      <c r="AK52">
        <v>3</v>
      </c>
      <c r="AL52">
        <v>5</v>
      </c>
      <c r="AM52">
        <v>1</v>
      </c>
      <c r="AN52" s="231">
        <v>6</v>
      </c>
      <c r="AO52">
        <v>1</v>
      </c>
      <c r="AP52">
        <v>7</v>
      </c>
      <c r="AQ52">
        <v>4</v>
      </c>
      <c r="AR52">
        <v>4</v>
      </c>
      <c r="AS52">
        <v>1</v>
      </c>
      <c r="AT52" s="231">
        <v>5</v>
      </c>
      <c r="AU52">
        <v>3</v>
      </c>
      <c r="AV52">
        <v>5</v>
      </c>
      <c r="AW52">
        <v>1</v>
      </c>
      <c r="AX52">
        <v>5</v>
      </c>
      <c r="AY52">
        <v>1</v>
      </c>
      <c r="AZ52">
        <v>5</v>
      </c>
      <c r="BA52">
        <v>1</v>
      </c>
      <c r="BB52">
        <v>5</v>
      </c>
      <c r="BC52">
        <v>2</v>
      </c>
      <c r="BD52">
        <v>5</v>
      </c>
      <c r="BE52">
        <v>1</v>
      </c>
      <c r="BF52" s="231">
        <v>9</v>
      </c>
      <c r="BG52">
        <v>1</v>
      </c>
      <c r="BH52">
        <v>1</v>
      </c>
      <c r="BI52">
        <v>3</v>
      </c>
      <c r="BJ52">
        <v>2</v>
      </c>
      <c r="BK52" s="231">
        <v>1</v>
      </c>
      <c r="BL52">
        <v>150</v>
      </c>
      <c r="BM52">
        <v>344</v>
      </c>
    </row>
    <row r="53" spans="1:65" x14ac:dyDescent="0.25">
      <c r="A53" t="s">
        <v>221</v>
      </c>
      <c r="B53" s="151">
        <v>2</v>
      </c>
      <c r="C53">
        <v>5</v>
      </c>
      <c r="D53">
        <v>2</v>
      </c>
      <c r="E53">
        <v>2</v>
      </c>
      <c r="F53">
        <v>6</v>
      </c>
      <c r="G53">
        <v>3</v>
      </c>
      <c r="H53">
        <v>5</v>
      </c>
      <c r="I53">
        <v>4</v>
      </c>
      <c r="J53" s="231">
        <v>4</v>
      </c>
      <c r="K53">
        <v>2</v>
      </c>
      <c r="L53" s="232">
        <v>6</v>
      </c>
      <c r="M53">
        <v>1</v>
      </c>
      <c r="N53">
        <v>6</v>
      </c>
      <c r="O53">
        <v>4</v>
      </c>
      <c r="P53" s="231">
        <v>4</v>
      </c>
      <c r="Q53">
        <v>2</v>
      </c>
      <c r="R53">
        <v>6</v>
      </c>
      <c r="S53">
        <v>1</v>
      </c>
      <c r="T53">
        <v>9</v>
      </c>
      <c r="U53">
        <v>1</v>
      </c>
      <c r="V53">
        <v>7</v>
      </c>
      <c r="W53">
        <v>1</v>
      </c>
      <c r="X53">
        <v>7</v>
      </c>
      <c r="Y53">
        <v>1</v>
      </c>
      <c r="Z53">
        <v>7</v>
      </c>
      <c r="AA53">
        <v>1</v>
      </c>
      <c r="AB53" s="231">
        <v>8</v>
      </c>
      <c r="AC53">
        <v>1</v>
      </c>
      <c r="AD53">
        <v>7</v>
      </c>
      <c r="AE53">
        <v>3</v>
      </c>
      <c r="AF53" s="231">
        <v>2</v>
      </c>
      <c r="AG53">
        <v>5</v>
      </c>
      <c r="AH53">
        <v>3</v>
      </c>
      <c r="AI53">
        <v>5</v>
      </c>
      <c r="AJ53">
        <v>3</v>
      </c>
      <c r="AK53">
        <v>3</v>
      </c>
      <c r="AL53">
        <v>5</v>
      </c>
      <c r="AM53">
        <v>2</v>
      </c>
      <c r="AN53" s="231">
        <v>6</v>
      </c>
      <c r="AO53">
        <v>2</v>
      </c>
      <c r="AP53">
        <v>6</v>
      </c>
      <c r="AQ53">
        <v>2</v>
      </c>
      <c r="AR53">
        <v>7</v>
      </c>
      <c r="AS53">
        <v>2</v>
      </c>
      <c r="AT53" s="231">
        <v>6</v>
      </c>
      <c r="AU53">
        <v>2</v>
      </c>
      <c r="AV53">
        <v>7</v>
      </c>
      <c r="AW53">
        <v>1</v>
      </c>
      <c r="AX53">
        <v>6</v>
      </c>
      <c r="AY53">
        <v>1</v>
      </c>
      <c r="AZ53">
        <v>6</v>
      </c>
      <c r="BA53">
        <v>2</v>
      </c>
      <c r="BB53">
        <v>7</v>
      </c>
      <c r="BC53">
        <v>2</v>
      </c>
      <c r="BD53">
        <v>7</v>
      </c>
      <c r="BE53">
        <v>2</v>
      </c>
      <c r="BF53" s="231">
        <v>7</v>
      </c>
      <c r="BG53">
        <v>3</v>
      </c>
      <c r="BH53">
        <v>2</v>
      </c>
      <c r="BI53">
        <v>2</v>
      </c>
      <c r="BJ53">
        <v>2</v>
      </c>
      <c r="BK53" s="231">
        <v>2</v>
      </c>
      <c r="BL53">
        <v>39</v>
      </c>
      <c r="BM53">
        <v>436</v>
      </c>
    </row>
    <row r="54" spans="1:65" x14ac:dyDescent="0.25">
      <c r="A54" t="s">
        <v>192</v>
      </c>
      <c r="B54" s="151">
        <v>2</v>
      </c>
      <c r="C54">
        <v>5</v>
      </c>
      <c r="D54">
        <v>4</v>
      </c>
      <c r="E54">
        <v>5</v>
      </c>
      <c r="F54">
        <v>4</v>
      </c>
      <c r="G54">
        <v>5</v>
      </c>
      <c r="H54">
        <v>4</v>
      </c>
      <c r="I54">
        <v>3</v>
      </c>
      <c r="J54" s="231">
        <v>5</v>
      </c>
      <c r="K54">
        <v>1</v>
      </c>
      <c r="L54" s="232">
        <v>5</v>
      </c>
      <c r="M54">
        <v>1</v>
      </c>
      <c r="N54">
        <v>5</v>
      </c>
      <c r="O54">
        <v>6</v>
      </c>
      <c r="P54" s="231">
        <v>5</v>
      </c>
      <c r="Q54">
        <v>1</v>
      </c>
      <c r="R54">
        <v>6</v>
      </c>
      <c r="S54">
        <v>1</v>
      </c>
      <c r="T54">
        <v>7</v>
      </c>
      <c r="U54">
        <v>1</v>
      </c>
      <c r="V54">
        <v>6</v>
      </c>
      <c r="W54">
        <v>2</v>
      </c>
      <c r="X54">
        <v>6</v>
      </c>
      <c r="Y54">
        <v>1</v>
      </c>
      <c r="Z54">
        <v>6</v>
      </c>
      <c r="AA54">
        <v>1</v>
      </c>
      <c r="AB54" s="231">
        <v>6</v>
      </c>
      <c r="AC54">
        <v>1</v>
      </c>
      <c r="AD54">
        <v>7</v>
      </c>
      <c r="AE54">
        <v>3</v>
      </c>
      <c r="AF54" s="231">
        <v>2</v>
      </c>
      <c r="AG54">
        <v>5</v>
      </c>
      <c r="AH54">
        <v>4</v>
      </c>
      <c r="AI54">
        <v>1</v>
      </c>
      <c r="AJ54">
        <v>6</v>
      </c>
      <c r="AK54">
        <v>5</v>
      </c>
      <c r="AL54">
        <v>3</v>
      </c>
      <c r="AM54">
        <v>6</v>
      </c>
      <c r="AN54" s="231">
        <v>5</v>
      </c>
      <c r="AO54">
        <v>1</v>
      </c>
      <c r="AP54">
        <v>6</v>
      </c>
      <c r="AQ54">
        <v>5</v>
      </c>
      <c r="AR54">
        <v>4</v>
      </c>
      <c r="AS54">
        <v>1</v>
      </c>
      <c r="AT54" s="231">
        <v>5</v>
      </c>
      <c r="AU54">
        <v>1</v>
      </c>
      <c r="AV54">
        <v>6</v>
      </c>
      <c r="AW54">
        <v>1</v>
      </c>
      <c r="AX54">
        <v>5</v>
      </c>
      <c r="AY54">
        <v>1</v>
      </c>
      <c r="AZ54">
        <v>6</v>
      </c>
      <c r="BA54">
        <v>1</v>
      </c>
      <c r="BB54">
        <v>6</v>
      </c>
      <c r="BC54">
        <v>1</v>
      </c>
      <c r="BD54">
        <v>6</v>
      </c>
      <c r="BE54">
        <v>1</v>
      </c>
      <c r="BF54" s="231">
        <v>6</v>
      </c>
      <c r="BG54">
        <v>3</v>
      </c>
      <c r="BH54">
        <v>3</v>
      </c>
      <c r="BI54">
        <v>2</v>
      </c>
      <c r="BJ54">
        <v>2</v>
      </c>
      <c r="BK54" s="231">
        <v>3</v>
      </c>
      <c r="BL54">
        <v>70</v>
      </c>
      <c r="BM54">
        <v>107</v>
      </c>
    </row>
    <row r="55" spans="1:65" x14ac:dyDescent="0.25">
      <c r="A55" t="s">
        <v>257</v>
      </c>
      <c r="B55" s="151">
        <v>2</v>
      </c>
      <c r="C55">
        <v>5</v>
      </c>
      <c r="D55">
        <v>4</v>
      </c>
      <c r="E55">
        <v>5</v>
      </c>
      <c r="F55">
        <v>3</v>
      </c>
      <c r="G55">
        <v>1</v>
      </c>
      <c r="H55">
        <v>6</v>
      </c>
      <c r="I55">
        <v>5</v>
      </c>
      <c r="J55" s="231">
        <v>6</v>
      </c>
      <c r="K55">
        <v>1</v>
      </c>
      <c r="L55" s="232">
        <v>5</v>
      </c>
      <c r="M55">
        <v>1</v>
      </c>
      <c r="N55">
        <v>3</v>
      </c>
      <c r="O55">
        <v>1</v>
      </c>
      <c r="P55" s="231">
        <v>7</v>
      </c>
      <c r="Q55">
        <v>1</v>
      </c>
      <c r="R55">
        <v>7</v>
      </c>
      <c r="S55">
        <v>1</v>
      </c>
      <c r="T55">
        <v>8</v>
      </c>
      <c r="U55">
        <v>1</v>
      </c>
      <c r="V55">
        <v>5</v>
      </c>
      <c r="W55">
        <v>1</v>
      </c>
      <c r="X55">
        <v>7</v>
      </c>
      <c r="Y55">
        <v>1</v>
      </c>
      <c r="Z55">
        <v>5</v>
      </c>
      <c r="AA55">
        <v>1</v>
      </c>
      <c r="AB55" s="231">
        <v>8</v>
      </c>
      <c r="AC55">
        <v>2</v>
      </c>
      <c r="AD55">
        <v>7</v>
      </c>
      <c r="AE55">
        <v>3</v>
      </c>
      <c r="AF55" s="231">
        <v>2</v>
      </c>
      <c r="AG55">
        <v>5</v>
      </c>
      <c r="AH55">
        <v>5</v>
      </c>
      <c r="AI55">
        <v>5</v>
      </c>
      <c r="AJ55">
        <v>5</v>
      </c>
      <c r="AK55">
        <v>5</v>
      </c>
      <c r="AL55">
        <v>5</v>
      </c>
      <c r="AM55">
        <v>5</v>
      </c>
      <c r="AN55" s="231">
        <v>5</v>
      </c>
      <c r="AO55">
        <v>1</v>
      </c>
      <c r="AP55">
        <v>7</v>
      </c>
      <c r="AQ55">
        <v>1</v>
      </c>
      <c r="AR55">
        <v>5</v>
      </c>
      <c r="AS55">
        <v>1</v>
      </c>
      <c r="AT55" s="231">
        <v>5</v>
      </c>
      <c r="AU55">
        <v>1</v>
      </c>
      <c r="AV55">
        <v>5</v>
      </c>
      <c r="AW55">
        <v>1</v>
      </c>
      <c r="AX55">
        <v>7</v>
      </c>
      <c r="AY55">
        <v>1</v>
      </c>
      <c r="AZ55">
        <v>8</v>
      </c>
      <c r="BA55">
        <v>1</v>
      </c>
      <c r="BB55">
        <v>8</v>
      </c>
      <c r="BC55">
        <v>1</v>
      </c>
      <c r="BD55">
        <v>6</v>
      </c>
      <c r="BE55">
        <v>1</v>
      </c>
      <c r="BF55" s="231">
        <v>8</v>
      </c>
      <c r="BG55">
        <v>3</v>
      </c>
      <c r="BH55">
        <v>3</v>
      </c>
      <c r="BI55">
        <v>3</v>
      </c>
      <c r="BJ55">
        <v>6</v>
      </c>
      <c r="BK55" s="231">
        <v>6</v>
      </c>
      <c r="BL55">
        <v>155</v>
      </c>
      <c r="BM55">
        <v>751</v>
      </c>
    </row>
    <row r="56" spans="1:65" x14ac:dyDescent="0.25">
      <c r="A56" t="s">
        <v>179</v>
      </c>
      <c r="B56" s="151">
        <v>2</v>
      </c>
      <c r="C56">
        <v>5</v>
      </c>
      <c r="D56">
        <v>1</v>
      </c>
      <c r="E56">
        <v>4</v>
      </c>
      <c r="F56">
        <v>3</v>
      </c>
      <c r="G56">
        <v>3</v>
      </c>
      <c r="H56">
        <v>3</v>
      </c>
      <c r="I56">
        <v>5</v>
      </c>
      <c r="J56" s="231">
        <v>1</v>
      </c>
      <c r="K56">
        <v>1</v>
      </c>
      <c r="L56" s="232">
        <v>7</v>
      </c>
      <c r="M56">
        <v>1</v>
      </c>
      <c r="N56">
        <v>4</v>
      </c>
      <c r="O56">
        <v>1</v>
      </c>
      <c r="P56" s="231">
        <v>7</v>
      </c>
      <c r="Q56">
        <v>2</v>
      </c>
      <c r="R56">
        <v>7</v>
      </c>
      <c r="S56">
        <v>1</v>
      </c>
      <c r="T56">
        <v>9</v>
      </c>
      <c r="U56">
        <v>6</v>
      </c>
      <c r="V56">
        <v>7</v>
      </c>
      <c r="W56">
        <v>2</v>
      </c>
      <c r="X56">
        <v>9</v>
      </c>
      <c r="Y56">
        <v>1</v>
      </c>
      <c r="Z56">
        <v>8</v>
      </c>
      <c r="AA56">
        <v>1</v>
      </c>
      <c r="AB56" s="231">
        <v>9</v>
      </c>
      <c r="AC56">
        <v>1</v>
      </c>
      <c r="AD56">
        <v>7</v>
      </c>
      <c r="AE56">
        <v>3</v>
      </c>
      <c r="AF56" s="231">
        <v>2</v>
      </c>
      <c r="AG56">
        <v>5</v>
      </c>
      <c r="AH56">
        <v>1</v>
      </c>
      <c r="AI56">
        <v>5</v>
      </c>
      <c r="AJ56">
        <v>3</v>
      </c>
      <c r="AK56">
        <v>1</v>
      </c>
      <c r="AL56">
        <v>9</v>
      </c>
      <c r="AM56">
        <v>1</v>
      </c>
      <c r="AN56" s="231">
        <v>9</v>
      </c>
      <c r="AO56">
        <v>1</v>
      </c>
      <c r="AP56">
        <v>7</v>
      </c>
      <c r="AQ56">
        <v>4</v>
      </c>
      <c r="AR56">
        <v>3</v>
      </c>
      <c r="AS56">
        <v>1</v>
      </c>
      <c r="AT56" s="231">
        <v>9</v>
      </c>
      <c r="AU56">
        <v>1</v>
      </c>
      <c r="AV56">
        <v>9</v>
      </c>
      <c r="AW56">
        <v>1</v>
      </c>
      <c r="AX56">
        <v>8</v>
      </c>
      <c r="AY56">
        <v>1</v>
      </c>
      <c r="AZ56">
        <v>8</v>
      </c>
      <c r="BA56">
        <v>1</v>
      </c>
      <c r="BB56">
        <v>8</v>
      </c>
      <c r="BC56">
        <v>1</v>
      </c>
      <c r="BD56">
        <v>9</v>
      </c>
      <c r="BE56">
        <v>1</v>
      </c>
      <c r="BF56" s="231">
        <v>9</v>
      </c>
      <c r="BG56">
        <v>2</v>
      </c>
      <c r="BH56">
        <v>1</v>
      </c>
      <c r="BI56">
        <v>1</v>
      </c>
      <c r="BJ56">
        <v>3</v>
      </c>
      <c r="BK56" s="231">
        <v>2</v>
      </c>
      <c r="BL56">
        <v>69</v>
      </c>
      <c r="BM56">
        <v>1074</v>
      </c>
    </row>
    <row r="57" spans="1:65" x14ac:dyDescent="0.25">
      <c r="A57" t="s">
        <v>218</v>
      </c>
      <c r="B57" s="151">
        <v>2</v>
      </c>
      <c r="C57">
        <v>5</v>
      </c>
      <c r="D57">
        <v>3</v>
      </c>
      <c r="E57">
        <v>5</v>
      </c>
      <c r="F57">
        <v>3</v>
      </c>
      <c r="G57">
        <v>1</v>
      </c>
      <c r="H57">
        <v>6</v>
      </c>
      <c r="I57">
        <v>5</v>
      </c>
      <c r="J57" s="231">
        <v>4</v>
      </c>
      <c r="K57">
        <v>1</v>
      </c>
      <c r="L57" s="232">
        <v>2</v>
      </c>
      <c r="M57">
        <v>1</v>
      </c>
      <c r="N57">
        <v>3</v>
      </c>
      <c r="O57">
        <v>1</v>
      </c>
      <c r="P57" s="231">
        <v>4</v>
      </c>
      <c r="Q57">
        <v>1</v>
      </c>
      <c r="R57">
        <v>5</v>
      </c>
      <c r="S57">
        <v>1</v>
      </c>
      <c r="T57">
        <v>7</v>
      </c>
      <c r="U57">
        <v>1</v>
      </c>
      <c r="V57">
        <v>5</v>
      </c>
      <c r="W57">
        <v>1</v>
      </c>
      <c r="X57">
        <v>8</v>
      </c>
      <c r="Y57">
        <v>1</v>
      </c>
      <c r="Z57">
        <v>7</v>
      </c>
      <c r="AA57">
        <v>1</v>
      </c>
      <c r="AB57" s="231">
        <v>7</v>
      </c>
      <c r="AC57">
        <v>1</v>
      </c>
      <c r="AD57">
        <v>7</v>
      </c>
      <c r="AE57">
        <v>3</v>
      </c>
      <c r="AF57" s="231">
        <v>2</v>
      </c>
      <c r="AG57">
        <v>5</v>
      </c>
      <c r="AH57">
        <v>4</v>
      </c>
      <c r="AI57">
        <v>5</v>
      </c>
      <c r="AJ57">
        <v>4</v>
      </c>
      <c r="AK57">
        <v>1</v>
      </c>
      <c r="AL57">
        <v>5</v>
      </c>
      <c r="AM57">
        <v>5</v>
      </c>
      <c r="AN57" s="231">
        <v>3</v>
      </c>
      <c r="AO57">
        <v>1</v>
      </c>
      <c r="AP57">
        <v>5</v>
      </c>
      <c r="AQ57">
        <v>1</v>
      </c>
      <c r="AR57">
        <v>6</v>
      </c>
      <c r="AS57">
        <v>5</v>
      </c>
      <c r="AT57" s="231">
        <v>3</v>
      </c>
      <c r="AU57">
        <v>1</v>
      </c>
      <c r="AV57">
        <v>6</v>
      </c>
      <c r="AW57">
        <v>1</v>
      </c>
      <c r="AX57">
        <v>7</v>
      </c>
      <c r="AY57">
        <v>1</v>
      </c>
      <c r="AZ57">
        <v>6</v>
      </c>
      <c r="BA57">
        <v>1</v>
      </c>
      <c r="BB57">
        <v>6</v>
      </c>
      <c r="BC57">
        <v>1</v>
      </c>
      <c r="BD57">
        <v>6</v>
      </c>
      <c r="BE57">
        <v>1</v>
      </c>
      <c r="BF57" s="231">
        <v>8</v>
      </c>
      <c r="BG57">
        <v>3</v>
      </c>
      <c r="BH57">
        <v>3</v>
      </c>
      <c r="BI57">
        <v>2</v>
      </c>
      <c r="BJ57">
        <v>3</v>
      </c>
      <c r="BK57" s="231">
        <v>4</v>
      </c>
      <c r="BL57">
        <v>62</v>
      </c>
      <c r="BM57">
        <v>478</v>
      </c>
    </row>
    <row r="58" spans="1:65" x14ac:dyDescent="0.25">
      <c r="A58" t="s">
        <v>202</v>
      </c>
      <c r="B58" s="151">
        <v>2</v>
      </c>
      <c r="C58">
        <v>4</v>
      </c>
      <c r="D58">
        <v>4</v>
      </c>
      <c r="E58">
        <v>1</v>
      </c>
      <c r="F58">
        <v>6</v>
      </c>
      <c r="G58">
        <v>1</v>
      </c>
      <c r="H58">
        <v>8</v>
      </c>
      <c r="I58">
        <v>3</v>
      </c>
      <c r="J58" s="231">
        <v>5</v>
      </c>
      <c r="K58">
        <v>2</v>
      </c>
      <c r="L58" s="232">
        <v>5</v>
      </c>
      <c r="M58">
        <v>1</v>
      </c>
      <c r="N58">
        <v>9</v>
      </c>
      <c r="O58">
        <v>1</v>
      </c>
      <c r="P58" s="231">
        <v>9</v>
      </c>
      <c r="Q58">
        <v>1</v>
      </c>
      <c r="R58">
        <v>5</v>
      </c>
      <c r="S58">
        <v>1</v>
      </c>
      <c r="T58">
        <v>9</v>
      </c>
      <c r="U58">
        <v>3</v>
      </c>
      <c r="V58">
        <v>5</v>
      </c>
      <c r="W58">
        <v>1</v>
      </c>
      <c r="X58">
        <v>9</v>
      </c>
      <c r="Y58">
        <v>3</v>
      </c>
      <c r="Z58">
        <v>3</v>
      </c>
      <c r="AA58">
        <v>1</v>
      </c>
      <c r="AB58" s="231">
        <v>9</v>
      </c>
      <c r="AC58">
        <v>1</v>
      </c>
      <c r="AD58">
        <v>7</v>
      </c>
      <c r="AE58">
        <v>3</v>
      </c>
      <c r="AF58" s="231">
        <v>2</v>
      </c>
      <c r="AG58">
        <v>3</v>
      </c>
      <c r="AH58">
        <v>2</v>
      </c>
      <c r="AI58">
        <v>5</v>
      </c>
      <c r="AJ58">
        <v>2</v>
      </c>
      <c r="AK58">
        <v>1</v>
      </c>
      <c r="AL58">
        <v>5</v>
      </c>
      <c r="AM58">
        <v>2</v>
      </c>
      <c r="AN58" s="231">
        <v>5</v>
      </c>
      <c r="AO58">
        <v>2</v>
      </c>
      <c r="AP58">
        <v>5</v>
      </c>
      <c r="AQ58">
        <v>3</v>
      </c>
      <c r="AR58">
        <v>5</v>
      </c>
      <c r="AS58">
        <v>3</v>
      </c>
      <c r="AT58" s="231">
        <v>4</v>
      </c>
      <c r="AU58">
        <v>1</v>
      </c>
      <c r="AV58">
        <v>8</v>
      </c>
      <c r="AW58">
        <v>1</v>
      </c>
      <c r="AX58">
        <v>8</v>
      </c>
      <c r="AY58">
        <v>1</v>
      </c>
      <c r="AZ58">
        <v>8</v>
      </c>
      <c r="BA58">
        <v>1</v>
      </c>
      <c r="BB58">
        <v>9</v>
      </c>
      <c r="BC58">
        <v>1</v>
      </c>
      <c r="BD58">
        <v>8</v>
      </c>
      <c r="BE58">
        <v>2</v>
      </c>
      <c r="BF58" s="231">
        <v>9</v>
      </c>
      <c r="BG58">
        <v>3</v>
      </c>
      <c r="BH58">
        <v>3</v>
      </c>
      <c r="BI58">
        <v>1</v>
      </c>
      <c r="BJ58">
        <v>5</v>
      </c>
      <c r="BK58" s="231">
        <v>4</v>
      </c>
      <c r="BL58">
        <v>37</v>
      </c>
      <c r="BM58">
        <v>438</v>
      </c>
    </row>
    <row r="59" spans="1:65" x14ac:dyDescent="0.25">
      <c r="A59" t="s">
        <v>250</v>
      </c>
      <c r="B59" s="151">
        <v>2</v>
      </c>
      <c r="C59">
        <v>5</v>
      </c>
      <c r="D59">
        <v>1</v>
      </c>
      <c r="E59">
        <v>5</v>
      </c>
      <c r="F59">
        <v>3</v>
      </c>
      <c r="G59">
        <v>5</v>
      </c>
      <c r="H59">
        <v>5</v>
      </c>
      <c r="I59">
        <v>5</v>
      </c>
      <c r="J59" s="231">
        <v>3</v>
      </c>
      <c r="K59">
        <v>1</v>
      </c>
      <c r="L59" s="232">
        <v>7</v>
      </c>
      <c r="M59">
        <v>5</v>
      </c>
      <c r="N59">
        <v>3</v>
      </c>
      <c r="O59">
        <v>6</v>
      </c>
      <c r="P59" s="231">
        <v>5</v>
      </c>
      <c r="Q59">
        <v>1</v>
      </c>
      <c r="R59">
        <v>5</v>
      </c>
      <c r="S59">
        <v>1</v>
      </c>
      <c r="T59">
        <v>9</v>
      </c>
      <c r="U59">
        <v>1</v>
      </c>
      <c r="V59">
        <v>6</v>
      </c>
      <c r="W59">
        <v>1</v>
      </c>
      <c r="X59">
        <v>4</v>
      </c>
      <c r="Y59">
        <v>1</v>
      </c>
      <c r="Z59">
        <v>7</v>
      </c>
      <c r="AA59">
        <v>1</v>
      </c>
      <c r="AB59" s="231">
        <v>9</v>
      </c>
      <c r="AC59">
        <v>1</v>
      </c>
      <c r="AD59">
        <v>3</v>
      </c>
      <c r="AE59">
        <v>3</v>
      </c>
      <c r="AF59" s="231">
        <v>2</v>
      </c>
      <c r="AG59">
        <v>5</v>
      </c>
      <c r="AH59">
        <v>5</v>
      </c>
      <c r="AI59">
        <v>5</v>
      </c>
      <c r="AJ59">
        <v>3</v>
      </c>
      <c r="AK59">
        <v>1</v>
      </c>
      <c r="AL59">
        <v>7</v>
      </c>
      <c r="AM59">
        <v>5</v>
      </c>
      <c r="AN59" s="231">
        <v>6</v>
      </c>
      <c r="AO59">
        <v>1</v>
      </c>
      <c r="AP59">
        <v>5</v>
      </c>
      <c r="AQ59">
        <v>1</v>
      </c>
      <c r="AR59">
        <v>6</v>
      </c>
      <c r="AS59">
        <v>6</v>
      </c>
      <c r="AT59" s="231">
        <v>5</v>
      </c>
      <c r="AU59">
        <v>1</v>
      </c>
      <c r="AV59">
        <v>6</v>
      </c>
      <c r="AW59">
        <v>1</v>
      </c>
      <c r="AX59">
        <v>5</v>
      </c>
      <c r="AY59">
        <v>1</v>
      </c>
      <c r="AZ59">
        <v>7</v>
      </c>
      <c r="BA59">
        <v>1</v>
      </c>
      <c r="BB59">
        <v>6</v>
      </c>
      <c r="BC59">
        <v>5</v>
      </c>
      <c r="BD59">
        <v>5</v>
      </c>
      <c r="BE59">
        <v>1</v>
      </c>
      <c r="BF59" s="231">
        <v>8</v>
      </c>
      <c r="BG59">
        <v>3</v>
      </c>
      <c r="BH59">
        <v>3</v>
      </c>
      <c r="BI59">
        <v>3</v>
      </c>
      <c r="BJ59">
        <v>6</v>
      </c>
      <c r="BK59" s="231">
        <v>6</v>
      </c>
      <c r="BL59">
        <v>187</v>
      </c>
      <c r="BM59">
        <v>1048</v>
      </c>
    </row>
    <row r="60" spans="1:65" x14ac:dyDescent="0.25">
      <c r="A60" t="s">
        <v>243</v>
      </c>
      <c r="B60" s="151">
        <v>2</v>
      </c>
      <c r="C60">
        <v>1</v>
      </c>
      <c r="D60">
        <v>3</v>
      </c>
      <c r="E60">
        <v>5</v>
      </c>
      <c r="F60">
        <v>2</v>
      </c>
      <c r="G60">
        <v>5</v>
      </c>
      <c r="H60">
        <v>5</v>
      </c>
      <c r="I60">
        <v>5</v>
      </c>
      <c r="J60" s="231">
        <v>3</v>
      </c>
      <c r="K60">
        <v>1</v>
      </c>
      <c r="L60" s="232">
        <v>8</v>
      </c>
      <c r="M60">
        <v>1</v>
      </c>
      <c r="N60">
        <v>7</v>
      </c>
      <c r="O60">
        <v>1</v>
      </c>
      <c r="P60" s="231">
        <v>4</v>
      </c>
      <c r="Q60">
        <v>1</v>
      </c>
      <c r="R60">
        <v>5</v>
      </c>
      <c r="S60">
        <v>1</v>
      </c>
      <c r="T60">
        <v>9</v>
      </c>
      <c r="U60">
        <v>1</v>
      </c>
      <c r="V60">
        <v>5</v>
      </c>
      <c r="W60">
        <v>1</v>
      </c>
      <c r="X60">
        <v>9</v>
      </c>
      <c r="Y60">
        <v>5</v>
      </c>
      <c r="Z60">
        <v>5</v>
      </c>
      <c r="AA60">
        <v>1</v>
      </c>
      <c r="AB60" s="231">
        <v>9</v>
      </c>
      <c r="AC60">
        <v>3</v>
      </c>
      <c r="AD60">
        <v>3</v>
      </c>
      <c r="AE60">
        <v>3</v>
      </c>
      <c r="AF60" s="231">
        <v>2</v>
      </c>
      <c r="AG60">
        <v>5</v>
      </c>
      <c r="AH60">
        <v>3</v>
      </c>
      <c r="AI60">
        <v>5</v>
      </c>
      <c r="AJ60">
        <v>4</v>
      </c>
      <c r="AK60">
        <v>1</v>
      </c>
      <c r="AL60">
        <v>7</v>
      </c>
      <c r="AM60">
        <v>1</v>
      </c>
      <c r="AN60" s="231">
        <v>5</v>
      </c>
      <c r="AO60">
        <v>1</v>
      </c>
      <c r="AP60">
        <v>5</v>
      </c>
      <c r="AQ60">
        <v>1</v>
      </c>
      <c r="AR60">
        <v>5</v>
      </c>
      <c r="AS60">
        <v>1</v>
      </c>
      <c r="AT60" s="231">
        <v>7</v>
      </c>
      <c r="AU60">
        <v>5</v>
      </c>
      <c r="AV60">
        <v>2</v>
      </c>
      <c r="AW60">
        <v>5</v>
      </c>
      <c r="AX60">
        <v>5</v>
      </c>
      <c r="AY60">
        <v>5</v>
      </c>
      <c r="AZ60">
        <v>5</v>
      </c>
      <c r="BA60">
        <v>1</v>
      </c>
      <c r="BB60">
        <v>5</v>
      </c>
      <c r="BC60">
        <v>1</v>
      </c>
      <c r="BD60">
        <v>5</v>
      </c>
      <c r="BE60">
        <v>1</v>
      </c>
      <c r="BF60" s="231">
        <v>8</v>
      </c>
      <c r="BG60">
        <v>3</v>
      </c>
      <c r="BH60">
        <v>3</v>
      </c>
      <c r="BI60">
        <v>2</v>
      </c>
      <c r="BJ60">
        <v>4</v>
      </c>
      <c r="BK60" s="231">
        <v>2</v>
      </c>
      <c r="BL60">
        <v>132</v>
      </c>
      <c r="BM60">
        <v>269</v>
      </c>
    </row>
    <row r="61" spans="1:65" x14ac:dyDescent="0.25">
      <c r="A61" t="s">
        <v>219</v>
      </c>
      <c r="B61" s="151">
        <v>2</v>
      </c>
      <c r="C61">
        <v>5</v>
      </c>
      <c r="D61">
        <v>3</v>
      </c>
      <c r="E61">
        <v>5</v>
      </c>
      <c r="F61">
        <v>5</v>
      </c>
      <c r="G61">
        <v>5</v>
      </c>
      <c r="H61">
        <v>3</v>
      </c>
      <c r="I61">
        <v>5</v>
      </c>
      <c r="J61" s="231">
        <v>4</v>
      </c>
      <c r="K61">
        <v>1</v>
      </c>
      <c r="L61" s="232">
        <v>5</v>
      </c>
      <c r="M61">
        <v>6</v>
      </c>
      <c r="N61">
        <v>5</v>
      </c>
      <c r="O61">
        <v>1</v>
      </c>
      <c r="P61" s="231">
        <v>5</v>
      </c>
      <c r="Q61">
        <v>1</v>
      </c>
      <c r="R61">
        <v>5</v>
      </c>
      <c r="S61">
        <v>1</v>
      </c>
      <c r="T61">
        <v>9</v>
      </c>
      <c r="U61">
        <v>1</v>
      </c>
      <c r="V61">
        <v>8</v>
      </c>
      <c r="W61">
        <v>1</v>
      </c>
      <c r="X61">
        <v>9</v>
      </c>
      <c r="Y61">
        <v>1</v>
      </c>
      <c r="Z61">
        <v>6</v>
      </c>
      <c r="AA61">
        <v>1</v>
      </c>
      <c r="AB61" s="231">
        <v>9</v>
      </c>
      <c r="AC61">
        <v>2</v>
      </c>
      <c r="AD61">
        <v>7</v>
      </c>
      <c r="AE61">
        <v>3</v>
      </c>
      <c r="AF61" s="231">
        <v>2</v>
      </c>
      <c r="AG61">
        <v>5</v>
      </c>
      <c r="AH61">
        <v>5</v>
      </c>
      <c r="AI61">
        <v>5</v>
      </c>
      <c r="AJ61">
        <v>3</v>
      </c>
      <c r="AK61">
        <v>1</v>
      </c>
      <c r="AL61">
        <v>6</v>
      </c>
      <c r="AM61">
        <v>1</v>
      </c>
      <c r="AN61" s="231">
        <v>6</v>
      </c>
      <c r="AO61">
        <v>1</v>
      </c>
      <c r="AP61">
        <v>5</v>
      </c>
      <c r="AQ61">
        <v>1</v>
      </c>
      <c r="AR61">
        <v>5</v>
      </c>
      <c r="AS61">
        <v>1</v>
      </c>
      <c r="AT61" s="231">
        <v>6</v>
      </c>
      <c r="AU61">
        <v>1</v>
      </c>
      <c r="AV61">
        <v>7</v>
      </c>
      <c r="AW61">
        <v>1</v>
      </c>
      <c r="AX61">
        <v>8</v>
      </c>
      <c r="AY61">
        <v>1</v>
      </c>
      <c r="AZ61">
        <v>7</v>
      </c>
      <c r="BA61">
        <v>1</v>
      </c>
      <c r="BB61">
        <v>7</v>
      </c>
      <c r="BC61">
        <v>1</v>
      </c>
      <c r="BD61">
        <v>6</v>
      </c>
      <c r="BE61">
        <v>1</v>
      </c>
      <c r="BF61" s="231">
        <v>7</v>
      </c>
      <c r="BG61">
        <v>2</v>
      </c>
      <c r="BH61">
        <v>2</v>
      </c>
      <c r="BI61">
        <v>3</v>
      </c>
      <c r="BJ61">
        <v>2</v>
      </c>
      <c r="BK61" s="231">
        <v>6</v>
      </c>
      <c r="BL61">
        <v>63</v>
      </c>
      <c r="BM61">
        <v>84</v>
      </c>
    </row>
    <row r="62" spans="1:65" x14ac:dyDescent="0.25">
      <c r="A62" s="32" t="s">
        <v>423</v>
      </c>
    </row>
    <row r="66" spans="1:65" ht="18.75" x14ac:dyDescent="0.3">
      <c r="A66" s="49" t="s">
        <v>163</v>
      </c>
    </row>
    <row r="67" spans="1:65" x14ac:dyDescent="0.25">
      <c r="A67" t="s">
        <v>208</v>
      </c>
      <c r="B67" s="151">
        <v>3</v>
      </c>
      <c r="C67">
        <v>5</v>
      </c>
      <c r="D67">
        <v>2</v>
      </c>
      <c r="E67">
        <v>4</v>
      </c>
      <c r="F67">
        <v>5</v>
      </c>
      <c r="G67">
        <v>5</v>
      </c>
      <c r="H67">
        <v>5</v>
      </c>
      <c r="I67">
        <v>3</v>
      </c>
      <c r="J67" s="231">
        <v>5</v>
      </c>
      <c r="K67">
        <v>3</v>
      </c>
      <c r="L67" s="232">
        <v>7</v>
      </c>
      <c r="M67">
        <v>5</v>
      </c>
      <c r="N67">
        <v>2</v>
      </c>
      <c r="O67">
        <v>4</v>
      </c>
      <c r="P67" s="231">
        <v>4</v>
      </c>
      <c r="Q67">
        <v>4</v>
      </c>
      <c r="R67">
        <v>3</v>
      </c>
      <c r="S67">
        <v>1</v>
      </c>
      <c r="T67">
        <v>6</v>
      </c>
      <c r="U67">
        <v>5</v>
      </c>
      <c r="V67">
        <v>2</v>
      </c>
      <c r="W67">
        <v>4</v>
      </c>
      <c r="X67">
        <v>3</v>
      </c>
      <c r="Y67">
        <v>5</v>
      </c>
      <c r="Z67">
        <v>3</v>
      </c>
      <c r="AA67">
        <v>2</v>
      </c>
      <c r="AB67" s="231">
        <v>8</v>
      </c>
      <c r="AC67">
        <v>2</v>
      </c>
      <c r="AD67">
        <v>7</v>
      </c>
      <c r="AE67">
        <v>3</v>
      </c>
      <c r="AF67" s="231">
        <v>3</v>
      </c>
      <c r="AG67">
        <v>4</v>
      </c>
      <c r="AH67">
        <v>3</v>
      </c>
      <c r="AI67">
        <v>1</v>
      </c>
      <c r="AJ67">
        <v>9</v>
      </c>
      <c r="AK67">
        <v>5</v>
      </c>
      <c r="AL67">
        <v>3</v>
      </c>
      <c r="AM67">
        <v>2</v>
      </c>
      <c r="AN67" s="231">
        <v>6</v>
      </c>
      <c r="AO67">
        <v>4</v>
      </c>
      <c r="AP67">
        <v>5</v>
      </c>
      <c r="AQ67">
        <v>5</v>
      </c>
      <c r="AR67">
        <v>3</v>
      </c>
      <c r="AS67">
        <v>3</v>
      </c>
      <c r="AT67" s="231">
        <v>6</v>
      </c>
      <c r="AU67">
        <v>5</v>
      </c>
      <c r="AV67">
        <v>1</v>
      </c>
      <c r="AW67">
        <v>1</v>
      </c>
      <c r="AX67">
        <v>6</v>
      </c>
      <c r="AY67">
        <v>1</v>
      </c>
      <c r="AZ67">
        <v>6</v>
      </c>
      <c r="BA67">
        <v>5</v>
      </c>
      <c r="BB67">
        <v>2</v>
      </c>
      <c r="BC67">
        <v>4</v>
      </c>
      <c r="BD67">
        <v>2</v>
      </c>
      <c r="BE67">
        <v>1</v>
      </c>
      <c r="BF67" s="231">
        <v>6</v>
      </c>
      <c r="BG67">
        <v>3</v>
      </c>
      <c r="BH67">
        <v>3</v>
      </c>
      <c r="BI67">
        <v>2</v>
      </c>
      <c r="BJ67">
        <v>3</v>
      </c>
      <c r="BK67" s="231">
        <v>1</v>
      </c>
      <c r="BL67">
        <v>54</v>
      </c>
      <c r="BM67">
        <v>514</v>
      </c>
    </row>
    <row r="68" spans="1:65" x14ac:dyDescent="0.25">
      <c r="A68" t="s">
        <v>226</v>
      </c>
      <c r="B68" s="151">
        <v>3</v>
      </c>
      <c r="C68">
        <v>5</v>
      </c>
      <c r="D68">
        <v>1</v>
      </c>
      <c r="E68">
        <v>1</v>
      </c>
      <c r="F68">
        <v>9</v>
      </c>
      <c r="G68">
        <v>1</v>
      </c>
      <c r="H68">
        <v>9</v>
      </c>
      <c r="I68">
        <v>1</v>
      </c>
      <c r="J68" s="231">
        <v>9</v>
      </c>
      <c r="K68">
        <v>1</v>
      </c>
      <c r="L68" s="232">
        <v>9</v>
      </c>
      <c r="M68">
        <v>1</v>
      </c>
      <c r="N68">
        <v>9</v>
      </c>
      <c r="O68">
        <v>1</v>
      </c>
      <c r="P68" s="231">
        <v>9</v>
      </c>
      <c r="Q68">
        <v>1</v>
      </c>
      <c r="R68">
        <v>9</v>
      </c>
      <c r="S68">
        <v>1</v>
      </c>
      <c r="T68">
        <v>9</v>
      </c>
      <c r="U68">
        <v>1</v>
      </c>
      <c r="V68">
        <v>9</v>
      </c>
      <c r="W68">
        <v>1</v>
      </c>
      <c r="X68">
        <v>9</v>
      </c>
      <c r="Y68">
        <v>1</v>
      </c>
      <c r="Z68">
        <v>9</v>
      </c>
      <c r="AA68">
        <v>1</v>
      </c>
      <c r="AB68" s="231">
        <v>9</v>
      </c>
      <c r="AC68">
        <v>1</v>
      </c>
      <c r="AD68">
        <v>7</v>
      </c>
      <c r="AE68">
        <v>3</v>
      </c>
      <c r="AF68" s="231">
        <v>3</v>
      </c>
      <c r="AG68">
        <v>1</v>
      </c>
      <c r="AH68">
        <v>9</v>
      </c>
      <c r="AI68">
        <v>5</v>
      </c>
      <c r="AJ68">
        <v>1</v>
      </c>
      <c r="AK68">
        <v>5</v>
      </c>
      <c r="AL68">
        <v>1</v>
      </c>
      <c r="AM68">
        <v>1</v>
      </c>
      <c r="AN68" s="231">
        <v>9</v>
      </c>
      <c r="AO68">
        <v>1</v>
      </c>
      <c r="AP68">
        <v>9</v>
      </c>
      <c r="AQ68">
        <v>1</v>
      </c>
      <c r="AR68">
        <v>9</v>
      </c>
      <c r="AS68">
        <v>1</v>
      </c>
      <c r="AT68" s="231">
        <v>9</v>
      </c>
      <c r="AU68">
        <v>1</v>
      </c>
      <c r="AV68">
        <v>9</v>
      </c>
      <c r="AW68">
        <v>1</v>
      </c>
      <c r="AX68">
        <v>9</v>
      </c>
      <c r="AY68">
        <v>1</v>
      </c>
      <c r="AZ68">
        <v>9</v>
      </c>
      <c r="BA68">
        <v>5</v>
      </c>
      <c r="BB68">
        <v>1</v>
      </c>
      <c r="BC68">
        <v>1</v>
      </c>
      <c r="BD68">
        <v>9</v>
      </c>
      <c r="BE68">
        <v>1</v>
      </c>
      <c r="BF68" s="231">
        <v>9</v>
      </c>
      <c r="BG68">
        <v>3</v>
      </c>
      <c r="BH68">
        <v>3</v>
      </c>
      <c r="BI68">
        <v>1</v>
      </c>
      <c r="BJ68">
        <v>2</v>
      </c>
      <c r="BK68" s="231">
        <v>2</v>
      </c>
      <c r="BL68">
        <v>74</v>
      </c>
      <c r="BM68">
        <v>150</v>
      </c>
    </row>
    <row r="69" spans="1:65" x14ac:dyDescent="0.25">
      <c r="A69" t="s">
        <v>230</v>
      </c>
      <c r="B69" s="151">
        <v>3</v>
      </c>
      <c r="C69">
        <v>5</v>
      </c>
      <c r="D69">
        <v>1</v>
      </c>
      <c r="E69">
        <v>1</v>
      </c>
      <c r="F69">
        <v>9</v>
      </c>
      <c r="G69">
        <v>1</v>
      </c>
      <c r="H69">
        <v>9</v>
      </c>
      <c r="I69">
        <v>1</v>
      </c>
      <c r="J69" s="231">
        <v>9</v>
      </c>
      <c r="K69">
        <v>1</v>
      </c>
      <c r="L69" s="232">
        <v>9</v>
      </c>
      <c r="M69">
        <v>1</v>
      </c>
      <c r="N69">
        <v>9</v>
      </c>
      <c r="O69">
        <v>1</v>
      </c>
      <c r="P69" s="231">
        <v>9</v>
      </c>
      <c r="Q69">
        <v>1</v>
      </c>
      <c r="R69">
        <v>9</v>
      </c>
      <c r="S69">
        <v>1</v>
      </c>
      <c r="T69">
        <v>9</v>
      </c>
      <c r="U69">
        <v>5</v>
      </c>
      <c r="V69">
        <v>1</v>
      </c>
      <c r="W69">
        <v>1</v>
      </c>
      <c r="X69">
        <v>9</v>
      </c>
      <c r="Y69">
        <v>1</v>
      </c>
      <c r="Z69">
        <v>9</v>
      </c>
      <c r="AA69">
        <v>1</v>
      </c>
      <c r="AB69" s="231">
        <v>9</v>
      </c>
      <c r="AC69">
        <v>2</v>
      </c>
      <c r="AD69">
        <v>7</v>
      </c>
      <c r="AE69">
        <v>3</v>
      </c>
      <c r="AF69" s="231">
        <v>3</v>
      </c>
      <c r="AG69">
        <v>1</v>
      </c>
      <c r="AH69">
        <v>9</v>
      </c>
      <c r="AI69">
        <v>1</v>
      </c>
      <c r="AJ69">
        <v>9</v>
      </c>
      <c r="AK69">
        <v>1</v>
      </c>
      <c r="AL69">
        <v>9</v>
      </c>
      <c r="AM69">
        <v>1</v>
      </c>
      <c r="AN69" s="231">
        <v>9</v>
      </c>
      <c r="AO69">
        <v>1</v>
      </c>
      <c r="AP69">
        <v>9</v>
      </c>
      <c r="AQ69">
        <v>1</v>
      </c>
      <c r="AR69">
        <v>9</v>
      </c>
      <c r="AS69">
        <v>1</v>
      </c>
      <c r="AT69" s="231">
        <v>9</v>
      </c>
      <c r="AU69">
        <v>1</v>
      </c>
      <c r="AV69">
        <v>9</v>
      </c>
      <c r="AW69">
        <v>1</v>
      </c>
      <c r="AX69">
        <v>9</v>
      </c>
      <c r="AY69">
        <v>1</v>
      </c>
      <c r="AZ69">
        <v>9</v>
      </c>
      <c r="BA69">
        <v>1</v>
      </c>
      <c r="BB69">
        <v>9</v>
      </c>
      <c r="BC69">
        <v>1</v>
      </c>
      <c r="BD69">
        <v>9</v>
      </c>
      <c r="BE69">
        <v>5</v>
      </c>
      <c r="BF69" s="231">
        <v>1</v>
      </c>
      <c r="BG69">
        <v>1</v>
      </c>
      <c r="BH69">
        <v>1</v>
      </c>
      <c r="BI69">
        <v>2</v>
      </c>
      <c r="BJ69">
        <v>2</v>
      </c>
      <c r="BK69" s="231">
        <v>1</v>
      </c>
      <c r="BL69">
        <v>106</v>
      </c>
      <c r="BM69">
        <v>308</v>
      </c>
    </row>
    <row r="70" spans="1:65" x14ac:dyDescent="0.25">
      <c r="A70" t="s">
        <v>195</v>
      </c>
      <c r="B70" s="151">
        <v>3</v>
      </c>
      <c r="C70">
        <v>2</v>
      </c>
      <c r="D70">
        <v>9</v>
      </c>
      <c r="E70">
        <v>1</v>
      </c>
      <c r="F70">
        <v>9</v>
      </c>
      <c r="G70">
        <v>5</v>
      </c>
      <c r="H70">
        <v>1</v>
      </c>
      <c r="I70">
        <v>1</v>
      </c>
      <c r="J70" s="231">
        <v>9</v>
      </c>
      <c r="K70">
        <v>5</v>
      </c>
      <c r="L70" s="232">
        <v>1</v>
      </c>
      <c r="M70">
        <v>6</v>
      </c>
      <c r="N70">
        <v>1</v>
      </c>
      <c r="O70">
        <v>1</v>
      </c>
      <c r="P70" s="231">
        <v>9</v>
      </c>
      <c r="Q70">
        <v>1</v>
      </c>
      <c r="R70">
        <v>9</v>
      </c>
      <c r="S70">
        <v>1</v>
      </c>
      <c r="T70">
        <v>9</v>
      </c>
      <c r="U70">
        <v>1</v>
      </c>
      <c r="V70">
        <v>9</v>
      </c>
      <c r="W70">
        <v>1</v>
      </c>
      <c r="X70">
        <v>9</v>
      </c>
      <c r="Y70">
        <v>1</v>
      </c>
      <c r="Z70">
        <v>9</v>
      </c>
      <c r="AA70">
        <v>1</v>
      </c>
      <c r="AB70" s="231">
        <v>9</v>
      </c>
      <c r="AC70">
        <v>1</v>
      </c>
      <c r="AD70">
        <v>7</v>
      </c>
      <c r="AE70">
        <v>4</v>
      </c>
      <c r="AF70" s="231">
        <v>5</v>
      </c>
      <c r="AG70">
        <v>1</v>
      </c>
      <c r="AH70">
        <v>9</v>
      </c>
      <c r="AI70">
        <v>5</v>
      </c>
      <c r="AJ70">
        <v>1</v>
      </c>
      <c r="AK70">
        <v>6</v>
      </c>
      <c r="AL70">
        <v>5</v>
      </c>
      <c r="AM70">
        <v>1</v>
      </c>
      <c r="AN70" s="231">
        <v>9</v>
      </c>
      <c r="AO70">
        <v>5</v>
      </c>
      <c r="AP70">
        <v>1</v>
      </c>
      <c r="AQ70">
        <v>1</v>
      </c>
      <c r="AR70">
        <v>9</v>
      </c>
      <c r="AS70">
        <v>1</v>
      </c>
      <c r="AT70" s="231">
        <v>9</v>
      </c>
      <c r="AU70">
        <v>1</v>
      </c>
      <c r="AV70">
        <v>9</v>
      </c>
      <c r="AW70">
        <v>1</v>
      </c>
      <c r="AX70">
        <v>9</v>
      </c>
      <c r="AY70">
        <v>1</v>
      </c>
      <c r="AZ70">
        <v>9</v>
      </c>
      <c r="BA70">
        <v>4</v>
      </c>
      <c r="BB70">
        <v>4</v>
      </c>
      <c r="BC70">
        <v>6</v>
      </c>
      <c r="BD70">
        <v>5</v>
      </c>
      <c r="BE70">
        <v>1</v>
      </c>
      <c r="BF70" s="231">
        <v>9</v>
      </c>
      <c r="BG70">
        <v>3</v>
      </c>
      <c r="BH70">
        <v>4</v>
      </c>
      <c r="BI70">
        <v>2</v>
      </c>
      <c r="BJ70">
        <v>4</v>
      </c>
      <c r="BK70" s="231">
        <v>3</v>
      </c>
      <c r="BL70">
        <v>95</v>
      </c>
      <c r="BM70">
        <v>552</v>
      </c>
    </row>
    <row r="71" spans="1:65" x14ac:dyDescent="0.25">
      <c r="A71" t="s">
        <v>198</v>
      </c>
      <c r="B71" s="151">
        <v>3</v>
      </c>
      <c r="C71">
        <v>5</v>
      </c>
      <c r="D71">
        <v>1</v>
      </c>
      <c r="E71">
        <v>1</v>
      </c>
      <c r="F71">
        <v>8</v>
      </c>
      <c r="G71">
        <v>5</v>
      </c>
      <c r="H71">
        <v>4</v>
      </c>
      <c r="I71">
        <v>5</v>
      </c>
      <c r="J71" s="231">
        <v>5</v>
      </c>
      <c r="K71">
        <v>1</v>
      </c>
      <c r="L71" s="232">
        <v>8</v>
      </c>
      <c r="M71">
        <v>1</v>
      </c>
      <c r="N71">
        <v>8</v>
      </c>
      <c r="O71">
        <v>6</v>
      </c>
      <c r="P71" s="231">
        <v>5</v>
      </c>
      <c r="Q71">
        <v>1</v>
      </c>
      <c r="R71">
        <v>8</v>
      </c>
      <c r="S71">
        <v>1</v>
      </c>
      <c r="T71">
        <v>9</v>
      </c>
      <c r="U71">
        <v>6</v>
      </c>
      <c r="V71">
        <v>8</v>
      </c>
      <c r="W71">
        <v>1</v>
      </c>
      <c r="X71">
        <v>9</v>
      </c>
      <c r="Y71">
        <v>1</v>
      </c>
      <c r="Z71">
        <v>5</v>
      </c>
      <c r="AA71">
        <v>1</v>
      </c>
      <c r="AB71" s="231">
        <v>9</v>
      </c>
      <c r="AC71">
        <v>1</v>
      </c>
      <c r="AD71">
        <v>7</v>
      </c>
      <c r="AE71">
        <v>3</v>
      </c>
      <c r="AF71" s="231">
        <v>3</v>
      </c>
      <c r="AG71">
        <v>5</v>
      </c>
      <c r="AH71">
        <v>2</v>
      </c>
      <c r="AI71">
        <v>5</v>
      </c>
      <c r="AJ71">
        <v>2</v>
      </c>
      <c r="AK71">
        <v>1</v>
      </c>
      <c r="AL71">
        <v>9</v>
      </c>
      <c r="AM71">
        <v>1</v>
      </c>
      <c r="AN71" s="231">
        <v>9</v>
      </c>
      <c r="AO71">
        <v>1</v>
      </c>
      <c r="AP71">
        <v>9</v>
      </c>
      <c r="AQ71">
        <v>4</v>
      </c>
      <c r="AR71">
        <v>3</v>
      </c>
      <c r="AS71">
        <v>1</v>
      </c>
      <c r="AT71" s="231">
        <v>8</v>
      </c>
      <c r="AU71">
        <v>1</v>
      </c>
      <c r="AV71">
        <v>9</v>
      </c>
      <c r="AW71">
        <v>1</v>
      </c>
      <c r="AX71">
        <v>9</v>
      </c>
      <c r="AY71">
        <v>1</v>
      </c>
      <c r="AZ71">
        <v>9</v>
      </c>
      <c r="BA71">
        <v>1</v>
      </c>
      <c r="BB71">
        <v>9</v>
      </c>
      <c r="BC71">
        <v>1</v>
      </c>
      <c r="BD71">
        <v>9</v>
      </c>
      <c r="BE71">
        <v>1</v>
      </c>
      <c r="BF71" s="231">
        <v>9</v>
      </c>
      <c r="BG71">
        <v>3</v>
      </c>
      <c r="BH71">
        <v>2</v>
      </c>
      <c r="BI71">
        <v>1</v>
      </c>
      <c r="BJ71">
        <v>3</v>
      </c>
      <c r="BK71" s="231">
        <v>3</v>
      </c>
      <c r="BL71">
        <v>127</v>
      </c>
      <c r="BM71">
        <v>827</v>
      </c>
    </row>
    <row r="72" spans="1:65" x14ac:dyDescent="0.25">
      <c r="A72" t="s">
        <v>245</v>
      </c>
      <c r="B72" s="151">
        <v>3</v>
      </c>
      <c r="C72">
        <v>5</v>
      </c>
      <c r="D72">
        <v>2</v>
      </c>
      <c r="E72">
        <v>2</v>
      </c>
      <c r="F72">
        <v>7</v>
      </c>
      <c r="G72">
        <v>2</v>
      </c>
      <c r="H72">
        <v>6</v>
      </c>
      <c r="I72">
        <v>4</v>
      </c>
      <c r="J72" s="231">
        <v>2</v>
      </c>
      <c r="K72">
        <v>3</v>
      </c>
      <c r="L72" s="232">
        <v>6</v>
      </c>
      <c r="M72">
        <v>2</v>
      </c>
      <c r="N72">
        <v>7</v>
      </c>
      <c r="O72">
        <v>2</v>
      </c>
      <c r="P72" s="231">
        <v>6</v>
      </c>
      <c r="Q72">
        <v>3</v>
      </c>
      <c r="R72">
        <v>6</v>
      </c>
      <c r="S72">
        <v>1</v>
      </c>
      <c r="T72">
        <v>9</v>
      </c>
      <c r="U72">
        <v>6</v>
      </c>
      <c r="V72">
        <v>8</v>
      </c>
      <c r="W72">
        <v>1</v>
      </c>
      <c r="X72">
        <v>8</v>
      </c>
      <c r="Y72">
        <v>1</v>
      </c>
      <c r="Z72">
        <v>9</v>
      </c>
      <c r="AA72">
        <v>1</v>
      </c>
      <c r="AB72" s="231">
        <v>8</v>
      </c>
      <c r="AC72">
        <v>2</v>
      </c>
      <c r="AD72">
        <v>3</v>
      </c>
      <c r="AE72">
        <v>3</v>
      </c>
      <c r="AF72" s="231">
        <v>3</v>
      </c>
      <c r="AG72">
        <v>2</v>
      </c>
      <c r="AH72">
        <v>7</v>
      </c>
      <c r="AI72">
        <v>2</v>
      </c>
      <c r="AJ72">
        <v>7</v>
      </c>
      <c r="AK72">
        <v>1</v>
      </c>
      <c r="AL72">
        <v>8</v>
      </c>
      <c r="AM72">
        <v>2</v>
      </c>
      <c r="AN72" s="231">
        <v>8</v>
      </c>
      <c r="AO72">
        <v>1</v>
      </c>
      <c r="AP72">
        <v>9</v>
      </c>
      <c r="AQ72">
        <v>2</v>
      </c>
      <c r="AR72">
        <v>7</v>
      </c>
      <c r="AS72">
        <v>3</v>
      </c>
      <c r="AT72" s="231">
        <v>7</v>
      </c>
      <c r="AU72">
        <v>2</v>
      </c>
      <c r="AV72">
        <v>8</v>
      </c>
      <c r="AW72">
        <v>1</v>
      </c>
      <c r="AX72">
        <v>9</v>
      </c>
      <c r="AY72">
        <v>3</v>
      </c>
      <c r="AZ72">
        <v>6</v>
      </c>
      <c r="BA72">
        <v>2</v>
      </c>
      <c r="BB72">
        <v>8</v>
      </c>
      <c r="BC72">
        <v>1</v>
      </c>
      <c r="BD72">
        <v>8</v>
      </c>
      <c r="BE72">
        <v>2</v>
      </c>
      <c r="BF72" s="231">
        <v>7</v>
      </c>
      <c r="BG72">
        <v>3</v>
      </c>
      <c r="BH72">
        <v>3</v>
      </c>
      <c r="BI72">
        <v>1</v>
      </c>
      <c r="BJ72">
        <v>4</v>
      </c>
      <c r="BK72" s="231">
        <v>2</v>
      </c>
      <c r="BL72">
        <v>141</v>
      </c>
      <c r="BM72">
        <v>143</v>
      </c>
    </row>
    <row r="73" spans="1:65" x14ac:dyDescent="0.25">
      <c r="A73" t="s">
        <v>187</v>
      </c>
      <c r="B73" s="151">
        <v>3</v>
      </c>
      <c r="C73">
        <v>2</v>
      </c>
      <c r="D73">
        <v>8</v>
      </c>
      <c r="E73">
        <v>5</v>
      </c>
      <c r="F73">
        <v>1</v>
      </c>
      <c r="G73">
        <v>2</v>
      </c>
      <c r="H73">
        <v>8</v>
      </c>
      <c r="I73">
        <v>1</v>
      </c>
      <c r="J73" s="231">
        <v>9</v>
      </c>
      <c r="K73">
        <v>1</v>
      </c>
      <c r="L73" s="232">
        <v>9</v>
      </c>
      <c r="M73">
        <v>5</v>
      </c>
      <c r="N73">
        <v>9</v>
      </c>
      <c r="O73">
        <v>1</v>
      </c>
      <c r="P73" s="231">
        <v>8</v>
      </c>
      <c r="Q73">
        <v>2</v>
      </c>
      <c r="R73">
        <v>8</v>
      </c>
      <c r="S73">
        <v>1</v>
      </c>
      <c r="T73">
        <v>9</v>
      </c>
      <c r="U73">
        <v>1</v>
      </c>
      <c r="V73">
        <v>9</v>
      </c>
      <c r="W73">
        <v>1</v>
      </c>
      <c r="X73">
        <v>9</v>
      </c>
      <c r="Y73">
        <v>1</v>
      </c>
      <c r="Z73">
        <v>9</v>
      </c>
      <c r="AA73">
        <v>1</v>
      </c>
      <c r="AB73" s="231">
        <v>9</v>
      </c>
      <c r="AC73">
        <v>2</v>
      </c>
      <c r="AD73">
        <v>3</v>
      </c>
      <c r="AE73">
        <v>3</v>
      </c>
      <c r="AF73" s="231">
        <v>3</v>
      </c>
      <c r="AG73">
        <v>5</v>
      </c>
      <c r="AH73">
        <v>2</v>
      </c>
      <c r="AI73">
        <v>5</v>
      </c>
      <c r="AJ73">
        <v>2</v>
      </c>
      <c r="AK73">
        <v>1</v>
      </c>
      <c r="AL73">
        <v>9</v>
      </c>
      <c r="AM73">
        <v>2</v>
      </c>
      <c r="AN73" s="231">
        <v>9</v>
      </c>
      <c r="AO73">
        <v>1</v>
      </c>
      <c r="AP73">
        <v>9</v>
      </c>
      <c r="AQ73">
        <v>1</v>
      </c>
      <c r="AR73">
        <v>9</v>
      </c>
      <c r="AS73">
        <v>2</v>
      </c>
      <c r="AT73" s="231">
        <v>8</v>
      </c>
      <c r="AU73">
        <v>1</v>
      </c>
      <c r="AV73">
        <v>8</v>
      </c>
      <c r="AW73">
        <v>1</v>
      </c>
      <c r="AX73">
        <v>8</v>
      </c>
      <c r="AY73">
        <v>1</v>
      </c>
      <c r="AZ73">
        <v>9</v>
      </c>
      <c r="BA73">
        <v>1</v>
      </c>
      <c r="BB73">
        <v>9</v>
      </c>
      <c r="BC73">
        <v>2</v>
      </c>
      <c r="BD73">
        <v>8</v>
      </c>
      <c r="BE73">
        <v>5</v>
      </c>
      <c r="BF73" s="231">
        <v>2</v>
      </c>
      <c r="BG73">
        <v>2</v>
      </c>
      <c r="BH73">
        <v>2</v>
      </c>
      <c r="BI73">
        <v>2</v>
      </c>
      <c r="BJ73">
        <v>5</v>
      </c>
      <c r="BK73" s="231">
        <v>2</v>
      </c>
      <c r="BL73">
        <v>79</v>
      </c>
      <c r="BM73">
        <v>362</v>
      </c>
    </row>
    <row r="74" spans="1:65" x14ac:dyDescent="0.25">
      <c r="A74" t="s">
        <v>193</v>
      </c>
      <c r="B74" s="151">
        <v>3</v>
      </c>
      <c r="C74">
        <v>4</v>
      </c>
      <c r="D74">
        <v>4</v>
      </c>
      <c r="E74">
        <v>4</v>
      </c>
      <c r="F74">
        <v>4</v>
      </c>
      <c r="G74">
        <v>3</v>
      </c>
      <c r="H74">
        <v>7</v>
      </c>
      <c r="I74">
        <v>4</v>
      </c>
      <c r="J74" s="231">
        <v>4</v>
      </c>
      <c r="K74">
        <v>3</v>
      </c>
      <c r="L74" s="232">
        <v>6</v>
      </c>
      <c r="M74">
        <v>4</v>
      </c>
      <c r="N74">
        <v>3</v>
      </c>
      <c r="O74">
        <v>3</v>
      </c>
      <c r="P74" s="231">
        <v>4</v>
      </c>
      <c r="Q74">
        <v>4</v>
      </c>
      <c r="R74">
        <v>6</v>
      </c>
      <c r="S74">
        <v>2</v>
      </c>
      <c r="T74">
        <v>2</v>
      </c>
      <c r="U74">
        <v>2</v>
      </c>
      <c r="V74">
        <v>8</v>
      </c>
      <c r="W74">
        <v>2</v>
      </c>
      <c r="X74">
        <v>6</v>
      </c>
      <c r="Y74">
        <v>2</v>
      </c>
      <c r="Z74">
        <v>6</v>
      </c>
      <c r="AA74">
        <v>2</v>
      </c>
      <c r="AB74" s="231">
        <v>4</v>
      </c>
      <c r="AC74">
        <v>1</v>
      </c>
      <c r="AD74">
        <v>2</v>
      </c>
      <c r="AE74">
        <v>3</v>
      </c>
      <c r="AF74" s="231">
        <v>4</v>
      </c>
      <c r="AG74">
        <v>4</v>
      </c>
      <c r="AH74">
        <v>2</v>
      </c>
      <c r="AI74">
        <v>6</v>
      </c>
      <c r="AJ74">
        <v>5</v>
      </c>
      <c r="AK74">
        <v>3</v>
      </c>
      <c r="AL74">
        <v>7</v>
      </c>
      <c r="AM74">
        <v>2</v>
      </c>
      <c r="AN74" s="231">
        <v>7</v>
      </c>
      <c r="AO74">
        <v>2</v>
      </c>
      <c r="AP74">
        <v>7</v>
      </c>
      <c r="AQ74">
        <v>5</v>
      </c>
      <c r="AR74">
        <v>3</v>
      </c>
      <c r="AS74">
        <v>5</v>
      </c>
      <c r="AT74" s="231">
        <v>2</v>
      </c>
      <c r="AU74">
        <v>2</v>
      </c>
      <c r="AV74">
        <v>8</v>
      </c>
      <c r="AW74">
        <v>2</v>
      </c>
      <c r="AX74">
        <v>7</v>
      </c>
      <c r="AY74">
        <v>1</v>
      </c>
      <c r="AZ74">
        <v>7</v>
      </c>
      <c r="BA74">
        <v>2</v>
      </c>
      <c r="BB74">
        <v>7</v>
      </c>
      <c r="BC74">
        <v>2</v>
      </c>
      <c r="BD74">
        <v>8</v>
      </c>
      <c r="BE74">
        <v>6</v>
      </c>
      <c r="BF74" s="231">
        <v>5</v>
      </c>
      <c r="BG74">
        <v>2</v>
      </c>
      <c r="BH74">
        <v>2</v>
      </c>
      <c r="BI74">
        <v>2</v>
      </c>
      <c r="BJ74">
        <v>3</v>
      </c>
      <c r="BK74" s="231">
        <v>3</v>
      </c>
      <c r="BL74">
        <v>148</v>
      </c>
      <c r="BM74">
        <v>352</v>
      </c>
    </row>
    <row r="75" spans="1:65" x14ac:dyDescent="0.25">
      <c r="A75" t="s">
        <v>205</v>
      </c>
      <c r="B75" s="151">
        <v>3</v>
      </c>
      <c r="C75">
        <v>5</v>
      </c>
      <c r="D75">
        <v>1</v>
      </c>
      <c r="E75">
        <v>5</v>
      </c>
      <c r="F75">
        <v>1</v>
      </c>
      <c r="G75">
        <v>6</v>
      </c>
      <c r="H75">
        <v>5</v>
      </c>
      <c r="I75">
        <v>5</v>
      </c>
      <c r="J75" s="231">
        <v>1</v>
      </c>
      <c r="K75">
        <v>1</v>
      </c>
      <c r="L75" s="232">
        <v>9</v>
      </c>
      <c r="M75">
        <v>1</v>
      </c>
      <c r="N75">
        <v>9</v>
      </c>
      <c r="O75">
        <v>6</v>
      </c>
      <c r="P75" s="231">
        <v>5</v>
      </c>
      <c r="Q75">
        <v>1</v>
      </c>
      <c r="R75">
        <v>9</v>
      </c>
      <c r="S75">
        <v>1</v>
      </c>
      <c r="T75">
        <v>9</v>
      </c>
      <c r="U75">
        <v>1</v>
      </c>
      <c r="V75">
        <v>9</v>
      </c>
      <c r="W75">
        <v>1</v>
      </c>
      <c r="X75">
        <v>9</v>
      </c>
      <c r="Y75">
        <v>1</v>
      </c>
      <c r="Z75">
        <v>9</v>
      </c>
      <c r="AA75">
        <v>1</v>
      </c>
      <c r="AB75" s="231">
        <v>9</v>
      </c>
      <c r="AC75">
        <v>2</v>
      </c>
      <c r="AD75">
        <v>7</v>
      </c>
      <c r="AE75">
        <v>3</v>
      </c>
      <c r="AF75" s="231">
        <v>3</v>
      </c>
      <c r="AG75">
        <v>5</v>
      </c>
      <c r="AH75">
        <v>1</v>
      </c>
      <c r="AI75">
        <v>5</v>
      </c>
      <c r="AJ75">
        <v>1</v>
      </c>
      <c r="AK75">
        <v>5</v>
      </c>
      <c r="AL75">
        <v>1</v>
      </c>
      <c r="AM75">
        <v>1</v>
      </c>
      <c r="AN75" s="231">
        <v>9</v>
      </c>
      <c r="AO75">
        <v>1</v>
      </c>
      <c r="AP75">
        <v>9</v>
      </c>
      <c r="AQ75">
        <v>1</v>
      </c>
      <c r="AR75">
        <v>9</v>
      </c>
      <c r="AS75">
        <v>5</v>
      </c>
      <c r="AT75" s="231">
        <v>1</v>
      </c>
      <c r="AU75">
        <v>1</v>
      </c>
      <c r="AV75">
        <v>9</v>
      </c>
      <c r="AW75">
        <v>1</v>
      </c>
      <c r="AX75">
        <v>9</v>
      </c>
      <c r="AY75">
        <v>1</v>
      </c>
      <c r="AZ75">
        <v>9</v>
      </c>
      <c r="BA75">
        <v>1</v>
      </c>
      <c r="BB75">
        <v>9</v>
      </c>
      <c r="BC75">
        <v>1</v>
      </c>
      <c r="BD75">
        <v>9</v>
      </c>
      <c r="BE75">
        <v>1</v>
      </c>
      <c r="BF75" s="231">
        <v>9</v>
      </c>
      <c r="BG75">
        <v>3</v>
      </c>
      <c r="BH75">
        <v>2</v>
      </c>
      <c r="BI75">
        <v>2</v>
      </c>
      <c r="BJ75">
        <v>4</v>
      </c>
      <c r="BK75" s="231">
        <v>2</v>
      </c>
      <c r="BL75">
        <v>100</v>
      </c>
      <c r="BM75">
        <v>213</v>
      </c>
    </row>
    <row r="76" spans="1:65" x14ac:dyDescent="0.25">
      <c r="A76" t="s">
        <v>196</v>
      </c>
      <c r="B76" s="151">
        <v>3</v>
      </c>
      <c r="C76">
        <v>5</v>
      </c>
      <c r="D76">
        <v>1</v>
      </c>
      <c r="E76">
        <v>4</v>
      </c>
      <c r="F76">
        <v>2</v>
      </c>
      <c r="G76">
        <v>6</v>
      </c>
      <c r="H76">
        <v>5</v>
      </c>
      <c r="I76">
        <v>4</v>
      </c>
      <c r="J76" s="231">
        <v>5</v>
      </c>
      <c r="K76">
        <v>1</v>
      </c>
      <c r="L76" s="232">
        <v>9</v>
      </c>
      <c r="M76">
        <v>5</v>
      </c>
      <c r="N76">
        <v>1</v>
      </c>
      <c r="O76">
        <v>1</v>
      </c>
      <c r="P76" s="231">
        <v>9</v>
      </c>
      <c r="Q76">
        <v>1</v>
      </c>
      <c r="R76">
        <v>9</v>
      </c>
      <c r="S76">
        <v>1</v>
      </c>
      <c r="T76">
        <v>9</v>
      </c>
      <c r="U76">
        <v>1</v>
      </c>
      <c r="V76">
        <v>9</v>
      </c>
      <c r="W76">
        <v>1</v>
      </c>
      <c r="X76">
        <v>9</v>
      </c>
      <c r="Y76">
        <v>1</v>
      </c>
      <c r="Z76">
        <v>9</v>
      </c>
      <c r="AA76">
        <v>1</v>
      </c>
      <c r="AB76" s="231">
        <v>9</v>
      </c>
      <c r="AC76">
        <v>1</v>
      </c>
      <c r="AD76">
        <v>7</v>
      </c>
      <c r="AE76">
        <v>3</v>
      </c>
      <c r="AF76" s="231">
        <v>3</v>
      </c>
      <c r="AG76">
        <v>6</v>
      </c>
      <c r="AH76">
        <v>5</v>
      </c>
      <c r="AI76">
        <v>5</v>
      </c>
      <c r="AJ76">
        <v>1</v>
      </c>
      <c r="AK76">
        <v>1</v>
      </c>
      <c r="AL76">
        <v>9</v>
      </c>
      <c r="AM76">
        <v>1</v>
      </c>
      <c r="AN76" s="231">
        <v>9</v>
      </c>
      <c r="AO76">
        <v>1</v>
      </c>
      <c r="AP76">
        <v>9</v>
      </c>
      <c r="AQ76">
        <v>1</v>
      </c>
      <c r="AR76">
        <v>9</v>
      </c>
      <c r="AS76">
        <v>1</v>
      </c>
      <c r="AT76" s="231">
        <v>9</v>
      </c>
      <c r="AU76">
        <v>1</v>
      </c>
      <c r="AV76">
        <v>9</v>
      </c>
      <c r="AW76">
        <v>1</v>
      </c>
      <c r="AX76">
        <v>9</v>
      </c>
      <c r="AY76">
        <v>1</v>
      </c>
      <c r="AZ76">
        <v>9</v>
      </c>
      <c r="BA76">
        <v>6</v>
      </c>
      <c r="BB76">
        <v>5</v>
      </c>
      <c r="BC76">
        <v>1</v>
      </c>
      <c r="BD76">
        <v>9</v>
      </c>
      <c r="BE76">
        <v>1</v>
      </c>
      <c r="BF76" s="231">
        <v>9</v>
      </c>
      <c r="BG76">
        <v>1</v>
      </c>
      <c r="BH76">
        <v>1</v>
      </c>
      <c r="BI76">
        <v>3</v>
      </c>
      <c r="BJ76">
        <v>6</v>
      </c>
      <c r="BK76" s="231">
        <v>6</v>
      </c>
      <c r="BL76">
        <v>75</v>
      </c>
      <c r="BM76">
        <v>214</v>
      </c>
    </row>
    <row r="77" spans="1:65" x14ac:dyDescent="0.25">
      <c r="A77" t="s">
        <v>259</v>
      </c>
      <c r="B77" s="151">
        <v>3</v>
      </c>
      <c r="C77">
        <v>5</v>
      </c>
      <c r="D77">
        <v>1</v>
      </c>
      <c r="E77">
        <v>1</v>
      </c>
      <c r="F77">
        <v>9</v>
      </c>
      <c r="G77">
        <v>6</v>
      </c>
      <c r="H77">
        <v>5</v>
      </c>
      <c r="I77">
        <v>1</v>
      </c>
      <c r="J77" s="231">
        <v>9</v>
      </c>
      <c r="K77">
        <v>1</v>
      </c>
      <c r="L77" s="232">
        <v>9</v>
      </c>
      <c r="M77">
        <v>1</v>
      </c>
      <c r="N77">
        <v>9</v>
      </c>
      <c r="O77">
        <v>1</v>
      </c>
      <c r="P77" s="231">
        <v>9</v>
      </c>
      <c r="Q77">
        <v>1</v>
      </c>
      <c r="R77">
        <v>9</v>
      </c>
      <c r="S77">
        <v>1</v>
      </c>
      <c r="T77">
        <v>9</v>
      </c>
      <c r="U77">
        <v>1</v>
      </c>
      <c r="V77">
        <v>9</v>
      </c>
      <c r="W77">
        <v>1</v>
      </c>
      <c r="X77">
        <v>9</v>
      </c>
      <c r="Y77">
        <v>6</v>
      </c>
      <c r="Z77">
        <v>5</v>
      </c>
      <c r="AA77">
        <v>1</v>
      </c>
      <c r="AB77" s="231">
        <v>9</v>
      </c>
      <c r="AC77">
        <v>1</v>
      </c>
      <c r="AD77">
        <v>7</v>
      </c>
      <c r="AE77">
        <v>3</v>
      </c>
      <c r="AF77" s="231">
        <v>3</v>
      </c>
      <c r="AG77">
        <v>5</v>
      </c>
      <c r="AH77">
        <v>1</v>
      </c>
      <c r="AI77">
        <v>1</v>
      </c>
      <c r="AJ77">
        <v>9</v>
      </c>
      <c r="AK77">
        <v>1</v>
      </c>
      <c r="AL77">
        <v>9</v>
      </c>
      <c r="AM77">
        <v>1</v>
      </c>
      <c r="AN77" s="231">
        <v>9</v>
      </c>
      <c r="AO77">
        <v>1</v>
      </c>
      <c r="AP77">
        <v>9</v>
      </c>
      <c r="AQ77">
        <v>1</v>
      </c>
      <c r="AR77">
        <v>9</v>
      </c>
      <c r="AS77">
        <v>1</v>
      </c>
      <c r="AT77" s="231">
        <v>9</v>
      </c>
      <c r="AU77">
        <v>1</v>
      </c>
      <c r="AV77">
        <v>9</v>
      </c>
      <c r="AW77">
        <v>1</v>
      </c>
      <c r="AX77">
        <v>9</v>
      </c>
      <c r="AY77">
        <v>1</v>
      </c>
      <c r="AZ77">
        <v>9</v>
      </c>
      <c r="BA77">
        <v>1</v>
      </c>
      <c r="BB77">
        <v>9</v>
      </c>
      <c r="BC77">
        <v>1</v>
      </c>
      <c r="BD77">
        <v>9</v>
      </c>
      <c r="BE77">
        <v>1</v>
      </c>
      <c r="BF77" s="231">
        <v>9</v>
      </c>
      <c r="BG77">
        <v>2</v>
      </c>
      <c r="BH77">
        <v>3</v>
      </c>
      <c r="BI77">
        <v>1</v>
      </c>
      <c r="BJ77">
        <v>5</v>
      </c>
      <c r="BK77" s="231">
        <v>3</v>
      </c>
      <c r="BL77">
        <v>113</v>
      </c>
      <c r="BM77">
        <v>1042</v>
      </c>
    </row>
    <row r="78" spans="1:65" x14ac:dyDescent="0.25">
      <c r="A78" t="s">
        <v>188</v>
      </c>
      <c r="B78" s="151">
        <v>3</v>
      </c>
      <c r="C78">
        <v>3</v>
      </c>
      <c r="D78">
        <v>4</v>
      </c>
      <c r="E78">
        <v>2</v>
      </c>
      <c r="F78">
        <v>8</v>
      </c>
      <c r="G78">
        <v>2</v>
      </c>
      <c r="H78">
        <v>7</v>
      </c>
      <c r="I78">
        <v>3</v>
      </c>
      <c r="J78" s="231">
        <v>5</v>
      </c>
      <c r="K78">
        <v>3</v>
      </c>
      <c r="L78" s="232">
        <v>8</v>
      </c>
      <c r="M78">
        <v>4</v>
      </c>
      <c r="N78">
        <v>3</v>
      </c>
      <c r="O78">
        <v>3</v>
      </c>
      <c r="P78" s="231">
        <v>5</v>
      </c>
      <c r="Q78">
        <v>3</v>
      </c>
      <c r="R78">
        <v>7</v>
      </c>
      <c r="S78">
        <v>1</v>
      </c>
      <c r="T78">
        <v>9</v>
      </c>
      <c r="U78">
        <v>2</v>
      </c>
      <c r="V78">
        <v>8</v>
      </c>
      <c r="W78">
        <v>3</v>
      </c>
      <c r="X78">
        <v>5</v>
      </c>
      <c r="Y78">
        <v>2</v>
      </c>
      <c r="Z78">
        <v>6</v>
      </c>
      <c r="AA78">
        <v>2</v>
      </c>
      <c r="AB78" s="231">
        <v>9</v>
      </c>
      <c r="AC78">
        <v>1</v>
      </c>
      <c r="AD78">
        <v>7</v>
      </c>
      <c r="AE78">
        <v>3</v>
      </c>
      <c r="AF78" s="231">
        <v>3</v>
      </c>
      <c r="AG78">
        <v>1</v>
      </c>
      <c r="AH78">
        <v>9</v>
      </c>
      <c r="AI78">
        <v>1</v>
      </c>
      <c r="AJ78">
        <v>9</v>
      </c>
      <c r="AK78">
        <v>1</v>
      </c>
      <c r="AL78">
        <v>9</v>
      </c>
      <c r="AM78">
        <v>1</v>
      </c>
      <c r="AN78" s="231">
        <v>9</v>
      </c>
      <c r="AO78">
        <v>1</v>
      </c>
      <c r="AP78">
        <v>9</v>
      </c>
      <c r="AQ78">
        <v>1</v>
      </c>
      <c r="AR78">
        <v>9</v>
      </c>
      <c r="AS78">
        <v>1</v>
      </c>
      <c r="AT78" s="231">
        <v>9</v>
      </c>
      <c r="AU78">
        <v>1</v>
      </c>
      <c r="AV78">
        <v>9</v>
      </c>
      <c r="AW78">
        <v>1</v>
      </c>
      <c r="AX78">
        <v>9</v>
      </c>
      <c r="AY78">
        <v>1</v>
      </c>
      <c r="AZ78">
        <v>9</v>
      </c>
      <c r="BA78">
        <v>1</v>
      </c>
      <c r="BB78">
        <v>9</v>
      </c>
      <c r="BC78">
        <v>1</v>
      </c>
      <c r="BD78">
        <v>9</v>
      </c>
      <c r="BE78">
        <v>1</v>
      </c>
      <c r="BF78" s="231">
        <v>9</v>
      </c>
      <c r="BG78">
        <v>3</v>
      </c>
      <c r="BH78">
        <v>3</v>
      </c>
      <c r="BI78">
        <v>2</v>
      </c>
      <c r="BJ78">
        <v>2</v>
      </c>
      <c r="BK78" s="231">
        <v>3</v>
      </c>
      <c r="BL78">
        <v>258</v>
      </c>
      <c r="BM78">
        <v>770</v>
      </c>
    </row>
    <row r="79" spans="1:65" x14ac:dyDescent="0.25">
      <c r="A79" t="s">
        <v>231</v>
      </c>
      <c r="B79" s="151">
        <v>3</v>
      </c>
      <c r="C79">
        <v>5</v>
      </c>
      <c r="D79">
        <v>2</v>
      </c>
      <c r="E79">
        <v>5</v>
      </c>
      <c r="F79">
        <v>2</v>
      </c>
      <c r="G79">
        <v>5</v>
      </c>
      <c r="H79">
        <v>5</v>
      </c>
      <c r="I79">
        <v>4</v>
      </c>
      <c r="J79" s="231">
        <v>2</v>
      </c>
      <c r="K79">
        <v>5</v>
      </c>
      <c r="L79" s="232">
        <v>1</v>
      </c>
      <c r="M79">
        <v>2</v>
      </c>
      <c r="N79">
        <v>5</v>
      </c>
      <c r="O79">
        <v>3</v>
      </c>
      <c r="P79" s="231">
        <v>5</v>
      </c>
      <c r="Q79">
        <v>5</v>
      </c>
      <c r="R79">
        <v>1</v>
      </c>
      <c r="S79">
        <v>5</v>
      </c>
      <c r="T79">
        <v>9</v>
      </c>
      <c r="U79">
        <v>4</v>
      </c>
      <c r="V79">
        <v>2</v>
      </c>
      <c r="W79">
        <v>1</v>
      </c>
      <c r="X79">
        <v>9</v>
      </c>
      <c r="Y79">
        <v>2</v>
      </c>
      <c r="Z79">
        <v>9</v>
      </c>
      <c r="AA79">
        <v>1</v>
      </c>
      <c r="AB79" s="231">
        <v>8</v>
      </c>
      <c r="AC79">
        <v>1</v>
      </c>
      <c r="AD79">
        <v>8</v>
      </c>
      <c r="AE79">
        <v>3</v>
      </c>
      <c r="AF79" s="231">
        <v>3</v>
      </c>
      <c r="AG79">
        <v>2</v>
      </c>
      <c r="AH79">
        <v>7</v>
      </c>
      <c r="AI79">
        <v>5</v>
      </c>
      <c r="AJ79">
        <v>2</v>
      </c>
      <c r="AK79">
        <v>1</v>
      </c>
      <c r="AL79">
        <v>9</v>
      </c>
      <c r="AM79">
        <v>5</v>
      </c>
      <c r="AN79" s="231">
        <v>1</v>
      </c>
      <c r="AO79">
        <v>3</v>
      </c>
      <c r="AP79">
        <v>5</v>
      </c>
      <c r="AQ79">
        <v>4</v>
      </c>
      <c r="AR79">
        <v>5</v>
      </c>
      <c r="AS79">
        <v>5</v>
      </c>
      <c r="AT79" s="231">
        <v>1</v>
      </c>
      <c r="AU79">
        <v>6</v>
      </c>
      <c r="AV79">
        <v>4</v>
      </c>
      <c r="AW79">
        <v>6</v>
      </c>
      <c r="AX79">
        <v>7</v>
      </c>
      <c r="AY79">
        <v>2</v>
      </c>
      <c r="AZ79">
        <v>7</v>
      </c>
      <c r="BA79">
        <v>1</v>
      </c>
      <c r="BB79">
        <v>9</v>
      </c>
      <c r="BC79">
        <v>1</v>
      </c>
      <c r="BD79">
        <v>9</v>
      </c>
      <c r="BE79">
        <v>1</v>
      </c>
      <c r="BF79" s="231">
        <v>7</v>
      </c>
      <c r="BG79">
        <v>1</v>
      </c>
      <c r="BH79">
        <v>2</v>
      </c>
      <c r="BI79">
        <v>2</v>
      </c>
      <c r="BJ79">
        <v>4</v>
      </c>
      <c r="BK79" s="231">
        <v>2</v>
      </c>
      <c r="BL79">
        <v>170</v>
      </c>
      <c r="BM79">
        <v>699</v>
      </c>
    </row>
    <row r="80" spans="1:65" x14ac:dyDescent="0.25">
      <c r="A80" t="s">
        <v>244</v>
      </c>
      <c r="B80" s="151">
        <v>3</v>
      </c>
      <c r="C80">
        <v>1</v>
      </c>
      <c r="D80">
        <v>9</v>
      </c>
      <c r="E80">
        <v>1</v>
      </c>
      <c r="F80">
        <v>8</v>
      </c>
      <c r="G80">
        <v>5</v>
      </c>
      <c r="H80">
        <v>3</v>
      </c>
      <c r="I80">
        <v>3</v>
      </c>
      <c r="J80" s="231">
        <v>4</v>
      </c>
      <c r="K80">
        <v>3</v>
      </c>
      <c r="L80" s="232">
        <v>7</v>
      </c>
      <c r="M80">
        <v>1</v>
      </c>
      <c r="N80">
        <v>9</v>
      </c>
      <c r="O80">
        <v>5</v>
      </c>
      <c r="P80" s="231">
        <v>2</v>
      </c>
      <c r="Q80">
        <v>1</v>
      </c>
      <c r="R80">
        <v>9</v>
      </c>
      <c r="S80">
        <v>1</v>
      </c>
      <c r="T80">
        <v>9</v>
      </c>
      <c r="U80">
        <v>3</v>
      </c>
      <c r="V80">
        <v>8</v>
      </c>
      <c r="W80">
        <v>1</v>
      </c>
      <c r="X80">
        <v>9</v>
      </c>
      <c r="Y80">
        <v>1</v>
      </c>
      <c r="Z80">
        <v>9</v>
      </c>
      <c r="AA80">
        <v>1</v>
      </c>
      <c r="AB80" s="231">
        <v>9</v>
      </c>
      <c r="AC80">
        <v>2</v>
      </c>
      <c r="AD80">
        <v>5</v>
      </c>
      <c r="AE80">
        <v>3</v>
      </c>
      <c r="AF80" s="231">
        <v>3</v>
      </c>
      <c r="AG80">
        <v>5</v>
      </c>
      <c r="AH80">
        <v>3</v>
      </c>
      <c r="AI80">
        <v>5</v>
      </c>
      <c r="AJ80">
        <v>1</v>
      </c>
      <c r="AK80">
        <v>1</v>
      </c>
      <c r="AL80">
        <v>9</v>
      </c>
      <c r="AM80">
        <v>1</v>
      </c>
      <c r="AN80" s="231">
        <v>9</v>
      </c>
      <c r="AO80">
        <v>1</v>
      </c>
      <c r="AP80">
        <v>9</v>
      </c>
      <c r="AQ80">
        <v>1</v>
      </c>
      <c r="AR80">
        <v>9</v>
      </c>
      <c r="AS80">
        <v>6</v>
      </c>
      <c r="AT80" s="231">
        <v>3</v>
      </c>
      <c r="AU80">
        <v>3</v>
      </c>
      <c r="AV80">
        <v>5</v>
      </c>
      <c r="AW80">
        <v>1</v>
      </c>
      <c r="AX80">
        <v>9</v>
      </c>
      <c r="AY80">
        <v>1</v>
      </c>
      <c r="AZ80">
        <v>9</v>
      </c>
      <c r="BA80">
        <v>1</v>
      </c>
      <c r="BB80">
        <v>9</v>
      </c>
      <c r="BC80">
        <v>1</v>
      </c>
      <c r="BD80">
        <v>9</v>
      </c>
      <c r="BE80">
        <v>1</v>
      </c>
      <c r="BF80" s="231">
        <v>9</v>
      </c>
      <c r="BG80">
        <v>2</v>
      </c>
      <c r="BH80">
        <v>2</v>
      </c>
      <c r="BI80">
        <v>1</v>
      </c>
      <c r="BJ80">
        <v>1</v>
      </c>
      <c r="BK80" s="231">
        <v>1</v>
      </c>
      <c r="BL80">
        <v>152</v>
      </c>
      <c r="BM80">
        <v>548</v>
      </c>
    </row>
    <row r="81" spans="1:65" x14ac:dyDescent="0.25">
      <c r="A81" t="s">
        <v>227</v>
      </c>
      <c r="B81" s="151">
        <v>3</v>
      </c>
      <c r="C81">
        <v>5</v>
      </c>
      <c r="D81">
        <v>1</v>
      </c>
      <c r="E81">
        <v>5</v>
      </c>
      <c r="F81">
        <v>1</v>
      </c>
      <c r="G81">
        <v>1</v>
      </c>
      <c r="H81">
        <v>9</v>
      </c>
      <c r="I81">
        <v>5</v>
      </c>
      <c r="J81" s="231">
        <v>1</v>
      </c>
      <c r="K81">
        <v>1</v>
      </c>
      <c r="L81" s="232">
        <v>9</v>
      </c>
      <c r="M81">
        <v>5</v>
      </c>
      <c r="N81">
        <v>1</v>
      </c>
      <c r="O81">
        <v>1</v>
      </c>
      <c r="P81" s="231">
        <v>9</v>
      </c>
      <c r="Q81">
        <v>1</v>
      </c>
      <c r="R81">
        <v>9</v>
      </c>
      <c r="S81">
        <v>1</v>
      </c>
      <c r="T81">
        <v>9</v>
      </c>
      <c r="U81">
        <v>1</v>
      </c>
      <c r="V81">
        <v>9</v>
      </c>
      <c r="W81">
        <v>1</v>
      </c>
      <c r="X81">
        <v>9</v>
      </c>
      <c r="Y81">
        <v>1</v>
      </c>
      <c r="Z81">
        <v>9</v>
      </c>
      <c r="AA81">
        <v>1</v>
      </c>
      <c r="AB81" s="231">
        <v>9</v>
      </c>
      <c r="AC81">
        <v>2</v>
      </c>
      <c r="AD81">
        <v>7</v>
      </c>
      <c r="AE81">
        <v>3</v>
      </c>
      <c r="AF81" s="231">
        <v>3</v>
      </c>
      <c r="AG81">
        <v>1</v>
      </c>
      <c r="AH81">
        <v>9</v>
      </c>
      <c r="AI81">
        <v>5</v>
      </c>
      <c r="AJ81">
        <v>1</v>
      </c>
      <c r="AK81">
        <v>1</v>
      </c>
      <c r="AL81">
        <v>9</v>
      </c>
      <c r="AM81">
        <v>1</v>
      </c>
      <c r="AN81" s="231">
        <v>9</v>
      </c>
      <c r="AO81">
        <v>1</v>
      </c>
      <c r="AP81">
        <v>9</v>
      </c>
      <c r="AQ81">
        <v>1</v>
      </c>
      <c r="AR81">
        <v>9</v>
      </c>
      <c r="AS81">
        <v>1</v>
      </c>
      <c r="AT81" s="231">
        <v>9</v>
      </c>
      <c r="AU81">
        <v>1</v>
      </c>
      <c r="AV81">
        <v>9</v>
      </c>
      <c r="AW81">
        <v>1</v>
      </c>
      <c r="AX81">
        <v>9</v>
      </c>
      <c r="AY81">
        <v>1</v>
      </c>
      <c r="AZ81">
        <v>9</v>
      </c>
      <c r="BA81">
        <v>1</v>
      </c>
      <c r="BB81">
        <v>9</v>
      </c>
      <c r="BC81">
        <v>1</v>
      </c>
      <c r="BD81">
        <v>9</v>
      </c>
      <c r="BE81">
        <v>1</v>
      </c>
      <c r="BF81" s="231">
        <v>9</v>
      </c>
      <c r="BG81">
        <v>3</v>
      </c>
      <c r="BH81">
        <v>3</v>
      </c>
      <c r="BI81">
        <v>2</v>
      </c>
      <c r="BJ81">
        <v>2</v>
      </c>
      <c r="BK81" s="231">
        <v>3</v>
      </c>
      <c r="BL81">
        <v>66</v>
      </c>
      <c r="BM81">
        <v>195</v>
      </c>
    </row>
    <row r="82" spans="1:65" x14ac:dyDescent="0.25">
      <c r="A82" t="s">
        <v>229</v>
      </c>
      <c r="B82" s="151">
        <v>3</v>
      </c>
      <c r="C82">
        <v>5</v>
      </c>
      <c r="D82">
        <v>1</v>
      </c>
      <c r="E82">
        <v>5</v>
      </c>
      <c r="F82">
        <v>1</v>
      </c>
      <c r="G82">
        <v>5</v>
      </c>
      <c r="H82">
        <v>1</v>
      </c>
      <c r="I82">
        <v>5</v>
      </c>
      <c r="J82" s="231">
        <v>1</v>
      </c>
      <c r="K82">
        <v>1</v>
      </c>
      <c r="L82" s="232">
        <v>9</v>
      </c>
      <c r="M82">
        <v>1</v>
      </c>
      <c r="N82">
        <v>9</v>
      </c>
      <c r="O82">
        <v>6</v>
      </c>
      <c r="P82" s="231">
        <v>5</v>
      </c>
      <c r="Q82">
        <v>1</v>
      </c>
      <c r="R82">
        <v>9</v>
      </c>
      <c r="S82">
        <v>1</v>
      </c>
      <c r="T82">
        <v>9</v>
      </c>
      <c r="U82">
        <v>6</v>
      </c>
      <c r="V82">
        <v>5</v>
      </c>
      <c r="W82">
        <v>1</v>
      </c>
      <c r="X82">
        <v>9</v>
      </c>
      <c r="Y82">
        <v>1</v>
      </c>
      <c r="Z82">
        <v>9</v>
      </c>
      <c r="AA82">
        <v>1</v>
      </c>
      <c r="AB82" s="231">
        <v>9</v>
      </c>
      <c r="AC82">
        <v>2</v>
      </c>
      <c r="AD82">
        <v>7</v>
      </c>
      <c r="AE82">
        <v>3</v>
      </c>
      <c r="AF82" s="231">
        <v>3</v>
      </c>
      <c r="AG82">
        <v>5</v>
      </c>
      <c r="AH82">
        <v>1</v>
      </c>
      <c r="AI82">
        <v>5</v>
      </c>
      <c r="AJ82">
        <v>1</v>
      </c>
      <c r="AK82">
        <v>1</v>
      </c>
      <c r="AL82">
        <v>9</v>
      </c>
      <c r="AM82">
        <v>6</v>
      </c>
      <c r="AN82" s="231">
        <v>5</v>
      </c>
      <c r="AO82">
        <v>5</v>
      </c>
      <c r="AP82">
        <v>1</v>
      </c>
      <c r="AQ82">
        <v>5</v>
      </c>
      <c r="AR82">
        <v>1</v>
      </c>
      <c r="AS82">
        <v>1</v>
      </c>
      <c r="AT82" s="231">
        <v>9</v>
      </c>
      <c r="AU82">
        <v>1</v>
      </c>
      <c r="AV82">
        <v>9</v>
      </c>
      <c r="AW82">
        <v>1</v>
      </c>
      <c r="AX82">
        <v>9</v>
      </c>
      <c r="AY82">
        <v>5</v>
      </c>
      <c r="AZ82">
        <v>4</v>
      </c>
      <c r="BA82">
        <v>1</v>
      </c>
      <c r="BB82">
        <v>9</v>
      </c>
      <c r="BC82">
        <v>1</v>
      </c>
      <c r="BD82">
        <v>9</v>
      </c>
      <c r="BE82">
        <v>1</v>
      </c>
      <c r="BF82" s="231">
        <v>9</v>
      </c>
      <c r="BG82">
        <v>3</v>
      </c>
      <c r="BH82">
        <v>1</v>
      </c>
      <c r="BI82">
        <v>1</v>
      </c>
      <c r="BJ82">
        <v>3</v>
      </c>
      <c r="BK82" s="231">
        <v>3</v>
      </c>
      <c r="BL82">
        <v>343</v>
      </c>
      <c r="BM82">
        <v>370</v>
      </c>
    </row>
    <row r="83" spans="1:65" x14ac:dyDescent="0.25">
      <c r="A83" t="s">
        <v>247</v>
      </c>
      <c r="B83" s="151">
        <v>3</v>
      </c>
      <c r="C83">
        <v>5</v>
      </c>
      <c r="D83">
        <v>1</v>
      </c>
      <c r="E83">
        <v>5</v>
      </c>
      <c r="F83">
        <v>1</v>
      </c>
      <c r="G83">
        <v>1</v>
      </c>
      <c r="H83">
        <v>9</v>
      </c>
      <c r="I83">
        <v>6</v>
      </c>
      <c r="J83" s="231">
        <v>5</v>
      </c>
      <c r="K83">
        <v>1</v>
      </c>
      <c r="L83" s="232">
        <v>9</v>
      </c>
      <c r="M83">
        <v>5</v>
      </c>
      <c r="N83">
        <v>1</v>
      </c>
      <c r="O83">
        <v>1</v>
      </c>
      <c r="P83" s="231">
        <v>9</v>
      </c>
      <c r="Q83">
        <v>1</v>
      </c>
      <c r="R83">
        <v>9</v>
      </c>
      <c r="S83">
        <v>1</v>
      </c>
      <c r="T83">
        <v>9</v>
      </c>
      <c r="U83">
        <v>1</v>
      </c>
      <c r="V83">
        <v>9</v>
      </c>
      <c r="W83">
        <v>1</v>
      </c>
      <c r="X83">
        <v>9</v>
      </c>
      <c r="Y83">
        <v>1</v>
      </c>
      <c r="Z83">
        <v>9</v>
      </c>
      <c r="AA83">
        <v>1</v>
      </c>
      <c r="AB83" s="231">
        <v>9</v>
      </c>
      <c r="AC83">
        <v>1</v>
      </c>
      <c r="AD83">
        <v>7</v>
      </c>
      <c r="AE83">
        <v>3</v>
      </c>
      <c r="AF83" s="231">
        <v>5</v>
      </c>
      <c r="AG83">
        <v>5</v>
      </c>
      <c r="AH83">
        <v>1</v>
      </c>
      <c r="AI83">
        <v>1</v>
      </c>
      <c r="AJ83">
        <v>9</v>
      </c>
      <c r="AK83">
        <v>1</v>
      </c>
      <c r="AL83">
        <v>9</v>
      </c>
      <c r="AM83">
        <v>6</v>
      </c>
      <c r="AN83" s="231">
        <v>5</v>
      </c>
      <c r="AO83">
        <v>1</v>
      </c>
      <c r="AP83">
        <v>9</v>
      </c>
      <c r="AQ83">
        <v>1</v>
      </c>
      <c r="AR83">
        <v>9</v>
      </c>
      <c r="AS83">
        <v>1</v>
      </c>
      <c r="AT83" s="231">
        <v>9</v>
      </c>
      <c r="AU83">
        <v>1</v>
      </c>
      <c r="AV83">
        <v>9</v>
      </c>
      <c r="AW83">
        <v>1</v>
      </c>
      <c r="AX83">
        <v>9</v>
      </c>
      <c r="AY83">
        <v>1</v>
      </c>
      <c r="AZ83">
        <v>9</v>
      </c>
      <c r="BA83">
        <v>1</v>
      </c>
      <c r="BB83">
        <v>9</v>
      </c>
      <c r="BC83">
        <v>6</v>
      </c>
      <c r="BD83">
        <v>5</v>
      </c>
      <c r="BE83">
        <v>1</v>
      </c>
      <c r="BF83" s="231">
        <v>9</v>
      </c>
      <c r="BG83">
        <v>3</v>
      </c>
      <c r="BH83">
        <v>3</v>
      </c>
      <c r="BI83">
        <v>2</v>
      </c>
      <c r="BJ83">
        <v>5</v>
      </c>
      <c r="BK83" s="231">
        <v>4</v>
      </c>
      <c r="BL83">
        <v>145</v>
      </c>
      <c r="BM83">
        <v>277</v>
      </c>
    </row>
    <row r="84" spans="1:65" x14ac:dyDescent="0.25">
      <c r="A84" t="s">
        <v>190</v>
      </c>
      <c r="B84" s="151">
        <v>3</v>
      </c>
      <c r="C84">
        <v>5</v>
      </c>
      <c r="D84">
        <v>2</v>
      </c>
      <c r="E84">
        <v>1</v>
      </c>
      <c r="F84">
        <v>7</v>
      </c>
      <c r="G84">
        <v>3</v>
      </c>
      <c r="H84">
        <v>5</v>
      </c>
      <c r="I84">
        <v>3</v>
      </c>
      <c r="J84" s="231">
        <v>5</v>
      </c>
      <c r="K84">
        <v>1</v>
      </c>
      <c r="L84" s="232">
        <v>5</v>
      </c>
      <c r="M84">
        <v>5</v>
      </c>
      <c r="N84">
        <v>1</v>
      </c>
      <c r="O84">
        <v>5</v>
      </c>
      <c r="P84" s="231">
        <v>3</v>
      </c>
      <c r="Q84">
        <v>5</v>
      </c>
      <c r="R84">
        <v>2</v>
      </c>
      <c r="S84">
        <v>1</v>
      </c>
      <c r="T84">
        <v>9</v>
      </c>
      <c r="U84">
        <v>5</v>
      </c>
      <c r="V84">
        <v>1</v>
      </c>
      <c r="W84">
        <v>1</v>
      </c>
      <c r="X84">
        <v>9</v>
      </c>
      <c r="Y84">
        <v>5</v>
      </c>
      <c r="Z84">
        <v>4</v>
      </c>
      <c r="AA84">
        <v>1</v>
      </c>
      <c r="AB84" s="231">
        <v>6</v>
      </c>
      <c r="AC84">
        <v>2</v>
      </c>
      <c r="AD84">
        <v>3</v>
      </c>
      <c r="AE84">
        <v>3</v>
      </c>
      <c r="AF84" s="231">
        <v>3</v>
      </c>
      <c r="AG84">
        <v>5</v>
      </c>
      <c r="AH84">
        <v>4</v>
      </c>
      <c r="AI84">
        <v>2</v>
      </c>
      <c r="AJ84">
        <v>5</v>
      </c>
      <c r="AK84">
        <v>5</v>
      </c>
      <c r="AL84">
        <v>3</v>
      </c>
      <c r="AM84">
        <v>3</v>
      </c>
      <c r="AN84" s="231">
        <v>4</v>
      </c>
      <c r="AO84">
        <v>3</v>
      </c>
      <c r="AP84">
        <v>5</v>
      </c>
      <c r="AQ84">
        <v>4</v>
      </c>
      <c r="AR84">
        <v>3</v>
      </c>
      <c r="AS84">
        <v>4</v>
      </c>
      <c r="AT84" s="231">
        <v>3</v>
      </c>
      <c r="AU84">
        <v>5</v>
      </c>
      <c r="AV84">
        <v>1</v>
      </c>
      <c r="AW84">
        <v>1</v>
      </c>
      <c r="AX84">
        <v>3</v>
      </c>
      <c r="AY84">
        <v>5</v>
      </c>
      <c r="AZ84">
        <v>5</v>
      </c>
      <c r="BA84">
        <v>1</v>
      </c>
      <c r="BB84">
        <v>9</v>
      </c>
      <c r="BC84">
        <v>1</v>
      </c>
      <c r="BD84">
        <v>1</v>
      </c>
      <c r="BE84">
        <v>1</v>
      </c>
      <c r="BF84" s="231">
        <v>9</v>
      </c>
      <c r="BG84">
        <v>1</v>
      </c>
      <c r="BH84">
        <v>1</v>
      </c>
      <c r="BI84">
        <v>2</v>
      </c>
      <c r="BJ84">
        <v>5</v>
      </c>
      <c r="BK84" s="231">
        <v>3</v>
      </c>
      <c r="BL84">
        <v>123</v>
      </c>
      <c r="BM84">
        <v>326</v>
      </c>
    </row>
    <row r="85" spans="1:65" x14ac:dyDescent="0.25">
      <c r="A85" t="s">
        <v>258</v>
      </c>
      <c r="B85" s="151">
        <v>3</v>
      </c>
      <c r="C85">
        <v>1</v>
      </c>
      <c r="D85">
        <v>9</v>
      </c>
      <c r="E85">
        <v>1</v>
      </c>
      <c r="F85">
        <v>9</v>
      </c>
      <c r="G85">
        <v>6</v>
      </c>
      <c r="H85">
        <v>5</v>
      </c>
      <c r="I85">
        <v>5</v>
      </c>
      <c r="J85" s="231">
        <v>1</v>
      </c>
      <c r="K85">
        <v>1</v>
      </c>
      <c r="L85" s="232">
        <v>9</v>
      </c>
      <c r="M85">
        <v>1</v>
      </c>
      <c r="N85">
        <v>9</v>
      </c>
      <c r="O85">
        <v>1</v>
      </c>
      <c r="P85" s="231">
        <v>9</v>
      </c>
      <c r="Q85">
        <v>1</v>
      </c>
      <c r="R85">
        <v>9</v>
      </c>
      <c r="S85">
        <v>1</v>
      </c>
      <c r="T85">
        <v>9</v>
      </c>
      <c r="U85">
        <v>1</v>
      </c>
      <c r="V85">
        <v>9</v>
      </c>
      <c r="W85">
        <v>1</v>
      </c>
      <c r="X85">
        <v>9</v>
      </c>
      <c r="Y85">
        <v>1</v>
      </c>
      <c r="Z85">
        <v>9</v>
      </c>
      <c r="AA85">
        <v>1</v>
      </c>
      <c r="AB85" s="231">
        <v>9</v>
      </c>
      <c r="AC85">
        <v>2</v>
      </c>
      <c r="AD85">
        <v>7</v>
      </c>
      <c r="AE85">
        <v>4</v>
      </c>
      <c r="AF85" s="231">
        <v>3</v>
      </c>
      <c r="AG85">
        <v>5</v>
      </c>
      <c r="AH85">
        <v>1</v>
      </c>
      <c r="AI85">
        <v>6</v>
      </c>
      <c r="AJ85">
        <v>5</v>
      </c>
      <c r="AK85">
        <v>1</v>
      </c>
      <c r="AL85">
        <v>9</v>
      </c>
      <c r="AM85">
        <v>1</v>
      </c>
      <c r="AN85" s="231">
        <v>9</v>
      </c>
      <c r="AO85">
        <v>1</v>
      </c>
      <c r="AP85">
        <v>9</v>
      </c>
      <c r="AQ85">
        <v>1</v>
      </c>
      <c r="AR85">
        <v>9</v>
      </c>
      <c r="AS85">
        <v>1</v>
      </c>
      <c r="AT85" s="231">
        <v>9</v>
      </c>
      <c r="AU85">
        <v>1</v>
      </c>
      <c r="AV85">
        <v>9</v>
      </c>
      <c r="AW85">
        <v>1</v>
      </c>
      <c r="AX85">
        <v>9</v>
      </c>
      <c r="AY85">
        <v>1</v>
      </c>
      <c r="AZ85">
        <v>9</v>
      </c>
      <c r="BA85">
        <v>1</v>
      </c>
      <c r="BB85">
        <v>9</v>
      </c>
      <c r="BC85">
        <v>1</v>
      </c>
      <c r="BD85">
        <v>9</v>
      </c>
      <c r="BE85">
        <v>1</v>
      </c>
      <c r="BF85" s="231">
        <v>9</v>
      </c>
      <c r="BG85">
        <v>1</v>
      </c>
      <c r="BH85">
        <v>1</v>
      </c>
      <c r="BI85">
        <v>2</v>
      </c>
      <c r="BJ85">
        <v>4</v>
      </c>
      <c r="BK85" s="231">
        <v>2</v>
      </c>
      <c r="BL85">
        <v>140</v>
      </c>
      <c r="BM85">
        <v>676</v>
      </c>
    </row>
    <row r="86" spans="1:65" x14ac:dyDescent="0.25">
      <c r="A86" t="s">
        <v>170</v>
      </c>
      <c r="B86" s="151">
        <v>3</v>
      </c>
      <c r="C86">
        <v>5</v>
      </c>
      <c r="D86">
        <v>1</v>
      </c>
      <c r="E86">
        <v>1</v>
      </c>
      <c r="F86">
        <v>9</v>
      </c>
      <c r="G86">
        <v>5</v>
      </c>
      <c r="H86">
        <v>1</v>
      </c>
      <c r="I86">
        <v>1</v>
      </c>
      <c r="J86" s="231">
        <v>9</v>
      </c>
      <c r="K86">
        <v>1</v>
      </c>
      <c r="L86" s="232">
        <v>9</v>
      </c>
      <c r="M86">
        <v>1</v>
      </c>
      <c r="N86">
        <v>9</v>
      </c>
      <c r="O86">
        <v>1</v>
      </c>
      <c r="P86" s="231">
        <v>9</v>
      </c>
      <c r="Q86">
        <v>1</v>
      </c>
      <c r="R86">
        <v>9</v>
      </c>
      <c r="S86">
        <v>1</v>
      </c>
      <c r="T86">
        <v>9</v>
      </c>
      <c r="U86">
        <v>1</v>
      </c>
      <c r="V86">
        <v>9</v>
      </c>
      <c r="W86">
        <v>1</v>
      </c>
      <c r="X86">
        <v>9</v>
      </c>
      <c r="Y86">
        <v>1</v>
      </c>
      <c r="Z86">
        <v>9</v>
      </c>
      <c r="AA86">
        <v>1</v>
      </c>
      <c r="AB86" s="231">
        <v>9</v>
      </c>
      <c r="AC86">
        <v>1</v>
      </c>
      <c r="AD86">
        <v>5</v>
      </c>
      <c r="AE86">
        <v>3</v>
      </c>
      <c r="AF86" s="231">
        <v>3</v>
      </c>
      <c r="AG86">
        <v>5</v>
      </c>
      <c r="AH86">
        <v>1</v>
      </c>
      <c r="AI86">
        <v>1</v>
      </c>
      <c r="AJ86">
        <v>9</v>
      </c>
      <c r="AK86">
        <v>1</v>
      </c>
      <c r="AL86">
        <v>9</v>
      </c>
      <c r="AM86">
        <v>1</v>
      </c>
      <c r="AN86" s="231">
        <v>9</v>
      </c>
      <c r="AO86">
        <v>1</v>
      </c>
      <c r="AP86">
        <v>9</v>
      </c>
      <c r="AQ86">
        <v>1</v>
      </c>
      <c r="AR86">
        <v>9</v>
      </c>
      <c r="AS86">
        <v>1</v>
      </c>
      <c r="AT86" s="231">
        <v>9</v>
      </c>
      <c r="AU86">
        <v>1</v>
      </c>
      <c r="AV86">
        <v>9</v>
      </c>
      <c r="AW86">
        <v>1</v>
      </c>
      <c r="AX86">
        <v>9</v>
      </c>
      <c r="AY86">
        <v>1</v>
      </c>
      <c r="AZ86">
        <v>9</v>
      </c>
      <c r="BA86">
        <v>1</v>
      </c>
      <c r="BB86">
        <v>9</v>
      </c>
      <c r="BC86">
        <v>1</v>
      </c>
      <c r="BD86">
        <v>9</v>
      </c>
      <c r="BE86">
        <v>1</v>
      </c>
      <c r="BF86" s="231">
        <v>9</v>
      </c>
      <c r="BG86">
        <v>4</v>
      </c>
      <c r="BH86">
        <v>4</v>
      </c>
      <c r="BI86">
        <v>2</v>
      </c>
      <c r="BJ86">
        <v>1</v>
      </c>
      <c r="BK86" s="231">
        <v>2</v>
      </c>
      <c r="BL86">
        <v>58</v>
      </c>
      <c r="BM86">
        <v>1034</v>
      </c>
    </row>
    <row r="87" spans="1:65" x14ac:dyDescent="0.25">
      <c r="A87" t="s">
        <v>248</v>
      </c>
      <c r="B87" s="151">
        <v>3</v>
      </c>
      <c r="C87">
        <v>5</v>
      </c>
      <c r="D87">
        <v>1</v>
      </c>
      <c r="E87">
        <v>3</v>
      </c>
      <c r="F87">
        <v>4</v>
      </c>
      <c r="G87">
        <v>1</v>
      </c>
      <c r="H87">
        <v>9</v>
      </c>
      <c r="I87">
        <v>5</v>
      </c>
      <c r="J87" s="231">
        <v>3</v>
      </c>
      <c r="K87">
        <v>1</v>
      </c>
      <c r="L87" s="232">
        <v>9</v>
      </c>
      <c r="M87">
        <v>1</v>
      </c>
      <c r="N87">
        <v>9</v>
      </c>
      <c r="O87">
        <v>5</v>
      </c>
      <c r="P87" s="231">
        <v>1</v>
      </c>
      <c r="Q87">
        <v>1</v>
      </c>
      <c r="R87">
        <v>9</v>
      </c>
      <c r="S87">
        <v>1</v>
      </c>
      <c r="T87">
        <v>9</v>
      </c>
      <c r="U87">
        <v>4</v>
      </c>
      <c r="V87">
        <v>3</v>
      </c>
      <c r="W87">
        <v>1</v>
      </c>
      <c r="X87">
        <v>9</v>
      </c>
      <c r="Y87">
        <v>1</v>
      </c>
      <c r="Z87">
        <v>9</v>
      </c>
      <c r="AA87">
        <v>2</v>
      </c>
      <c r="AB87" s="231">
        <v>9</v>
      </c>
      <c r="AC87">
        <v>1</v>
      </c>
      <c r="AD87">
        <v>3</v>
      </c>
      <c r="AE87">
        <v>3</v>
      </c>
      <c r="AF87" s="231">
        <v>3</v>
      </c>
      <c r="AG87">
        <v>5</v>
      </c>
      <c r="AH87">
        <v>1</v>
      </c>
      <c r="AI87">
        <v>5</v>
      </c>
      <c r="AJ87">
        <v>1</v>
      </c>
      <c r="AK87">
        <v>1</v>
      </c>
      <c r="AL87">
        <v>9</v>
      </c>
      <c r="AM87">
        <v>1</v>
      </c>
      <c r="AN87" s="231">
        <v>9</v>
      </c>
      <c r="AO87">
        <v>1</v>
      </c>
      <c r="AP87">
        <v>9</v>
      </c>
      <c r="AQ87">
        <v>1</v>
      </c>
      <c r="AR87">
        <v>9</v>
      </c>
      <c r="AS87">
        <v>1</v>
      </c>
      <c r="AT87" s="231">
        <v>9</v>
      </c>
      <c r="AU87">
        <v>1</v>
      </c>
      <c r="AV87">
        <v>9</v>
      </c>
      <c r="AW87">
        <v>1</v>
      </c>
      <c r="AX87">
        <v>9</v>
      </c>
      <c r="AY87">
        <v>1</v>
      </c>
      <c r="AZ87">
        <v>9</v>
      </c>
      <c r="BA87">
        <v>1</v>
      </c>
      <c r="BB87">
        <v>9</v>
      </c>
      <c r="BC87">
        <v>5</v>
      </c>
      <c r="BD87">
        <v>1</v>
      </c>
      <c r="BE87">
        <v>1</v>
      </c>
      <c r="BF87" s="231">
        <v>9</v>
      </c>
      <c r="BG87">
        <v>3</v>
      </c>
      <c r="BH87">
        <v>3</v>
      </c>
      <c r="BI87">
        <v>3</v>
      </c>
      <c r="BJ87">
        <v>2</v>
      </c>
      <c r="BK87" s="231">
        <v>6</v>
      </c>
      <c r="BL87">
        <v>56</v>
      </c>
      <c r="BM87">
        <v>642</v>
      </c>
    </row>
    <row r="88" spans="1:65" x14ac:dyDescent="0.25">
      <c r="A88" t="s">
        <v>204</v>
      </c>
      <c r="B88" s="151">
        <v>3</v>
      </c>
      <c r="C88">
        <v>5</v>
      </c>
      <c r="D88">
        <v>3</v>
      </c>
      <c r="E88">
        <v>5</v>
      </c>
      <c r="F88">
        <v>2</v>
      </c>
      <c r="G88">
        <v>1</v>
      </c>
      <c r="H88">
        <v>9</v>
      </c>
      <c r="I88">
        <v>5</v>
      </c>
      <c r="J88" s="231">
        <v>3</v>
      </c>
      <c r="K88">
        <v>1</v>
      </c>
      <c r="L88" s="232">
        <v>8</v>
      </c>
      <c r="M88">
        <v>6</v>
      </c>
      <c r="N88">
        <v>6</v>
      </c>
      <c r="O88">
        <v>1</v>
      </c>
      <c r="P88" s="231">
        <v>9</v>
      </c>
      <c r="Q88">
        <v>1</v>
      </c>
      <c r="R88">
        <v>8</v>
      </c>
      <c r="S88">
        <v>1</v>
      </c>
      <c r="T88">
        <v>9</v>
      </c>
      <c r="U88">
        <v>1</v>
      </c>
      <c r="V88">
        <v>9</v>
      </c>
      <c r="W88">
        <v>1</v>
      </c>
      <c r="X88">
        <v>9</v>
      </c>
      <c r="Y88">
        <v>1</v>
      </c>
      <c r="Z88">
        <v>8</v>
      </c>
      <c r="AA88">
        <v>1</v>
      </c>
      <c r="AB88" s="231">
        <v>9</v>
      </c>
      <c r="AC88">
        <v>1</v>
      </c>
      <c r="AD88">
        <v>7</v>
      </c>
      <c r="AE88">
        <v>3</v>
      </c>
      <c r="AF88" s="231">
        <v>3</v>
      </c>
      <c r="AG88">
        <v>5</v>
      </c>
      <c r="AH88">
        <v>1</v>
      </c>
      <c r="AI88">
        <v>5</v>
      </c>
      <c r="AJ88">
        <v>1</v>
      </c>
      <c r="AK88">
        <v>1</v>
      </c>
      <c r="AL88">
        <v>9</v>
      </c>
      <c r="AM88">
        <v>6</v>
      </c>
      <c r="AN88" s="231">
        <v>5</v>
      </c>
      <c r="AO88">
        <v>6</v>
      </c>
      <c r="AP88">
        <v>9</v>
      </c>
      <c r="AQ88">
        <v>1</v>
      </c>
      <c r="AR88">
        <v>9</v>
      </c>
      <c r="AS88">
        <v>1</v>
      </c>
      <c r="AT88" s="231">
        <v>9</v>
      </c>
      <c r="AU88">
        <v>1</v>
      </c>
      <c r="AV88">
        <v>9</v>
      </c>
      <c r="AW88">
        <v>1</v>
      </c>
      <c r="AX88">
        <v>9</v>
      </c>
      <c r="AY88">
        <v>1</v>
      </c>
      <c r="AZ88">
        <v>9</v>
      </c>
      <c r="BA88">
        <v>6</v>
      </c>
      <c r="BB88">
        <v>5</v>
      </c>
      <c r="BC88">
        <v>1</v>
      </c>
      <c r="BD88">
        <v>9</v>
      </c>
      <c r="BE88">
        <v>1</v>
      </c>
      <c r="BF88" s="231">
        <v>9</v>
      </c>
      <c r="BG88">
        <v>3</v>
      </c>
      <c r="BH88">
        <v>2</v>
      </c>
      <c r="BI88">
        <v>2</v>
      </c>
      <c r="BJ88">
        <v>4</v>
      </c>
      <c r="BK88" s="231">
        <v>3</v>
      </c>
      <c r="BL88">
        <v>41</v>
      </c>
      <c r="BM88">
        <v>257</v>
      </c>
    </row>
    <row r="89" spans="1:65" x14ac:dyDescent="0.25">
      <c r="A89" t="s">
        <v>207</v>
      </c>
      <c r="B89" s="151">
        <v>3</v>
      </c>
      <c r="C89">
        <v>2</v>
      </c>
      <c r="D89">
        <v>7</v>
      </c>
      <c r="E89">
        <v>3</v>
      </c>
      <c r="F89">
        <v>6</v>
      </c>
      <c r="G89">
        <v>5</v>
      </c>
      <c r="H89">
        <v>1</v>
      </c>
      <c r="I89">
        <v>4</v>
      </c>
      <c r="J89" s="231">
        <v>5</v>
      </c>
      <c r="K89">
        <v>1</v>
      </c>
      <c r="L89" s="232">
        <v>8</v>
      </c>
      <c r="M89">
        <v>3</v>
      </c>
      <c r="N89">
        <v>5</v>
      </c>
      <c r="O89">
        <v>3</v>
      </c>
      <c r="P89" s="231">
        <v>5</v>
      </c>
      <c r="Q89">
        <v>3</v>
      </c>
      <c r="R89">
        <v>4</v>
      </c>
      <c r="S89">
        <v>1</v>
      </c>
      <c r="T89">
        <v>8</v>
      </c>
      <c r="U89">
        <v>3</v>
      </c>
      <c r="V89">
        <v>5</v>
      </c>
      <c r="W89">
        <v>4</v>
      </c>
      <c r="X89">
        <v>3</v>
      </c>
      <c r="Y89">
        <v>4</v>
      </c>
      <c r="Z89">
        <v>4</v>
      </c>
      <c r="AA89">
        <v>1</v>
      </c>
      <c r="AB89" s="231">
        <v>9</v>
      </c>
      <c r="AC89">
        <v>1</v>
      </c>
      <c r="AD89">
        <v>7</v>
      </c>
      <c r="AE89">
        <v>3</v>
      </c>
      <c r="AF89" s="231">
        <v>3</v>
      </c>
      <c r="AG89">
        <v>1</v>
      </c>
      <c r="AH89">
        <v>9</v>
      </c>
      <c r="AI89">
        <v>5</v>
      </c>
      <c r="AJ89">
        <v>1</v>
      </c>
      <c r="AK89">
        <v>1</v>
      </c>
      <c r="AL89">
        <v>9</v>
      </c>
      <c r="AM89">
        <v>1</v>
      </c>
      <c r="AN89" s="231">
        <v>9</v>
      </c>
      <c r="AO89">
        <v>1</v>
      </c>
      <c r="AP89">
        <v>9</v>
      </c>
      <c r="AQ89">
        <v>5</v>
      </c>
      <c r="AR89">
        <v>1</v>
      </c>
      <c r="AS89">
        <v>1</v>
      </c>
      <c r="AT89" s="231">
        <v>9</v>
      </c>
      <c r="AU89">
        <v>1</v>
      </c>
      <c r="AV89">
        <v>9</v>
      </c>
      <c r="AW89">
        <v>1</v>
      </c>
      <c r="AX89">
        <v>9</v>
      </c>
      <c r="AY89">
        <v>1</v>
      </c>
      <c r="AZ89">
        <v>9</v>
      </c>
      <c r="BA89">
        <v>1</v>
      </c>
      <c r="BB89">
        <v>9</v>
      </c>
      <c r="BC89">
        <v>6</v>
      </c>
      <c r="BD89">
        <v>5</v>
      </c>
      <c r="BE89">
        <v>1</v>
      </c>
      <c r="BF89" s="231">
        <v>9</v>
      </c>
      <c r="BG89">
        <v>2</v>
      </c>
      <c r="BH89">
        <v>3</v>
      </c>
      <c r="BI89">
        <v>1</v>
      </c>
      <c r="BJ89">
        <v>5</v>
      </c>
      <c r="BK89" s="231">
        <v>2</v>
      </c>
      <c r="BL89">
        <v>67</v>
      </c>
      <c r="BM89">
        <v>269</v>
      </c>
    </row>
    <row r="90" spans="1:65" x14ac:dyDescent="0.25">
      <c r="A90" t="s">
        <v>169</v>
      </c>
      <c r="B90" s="151">
        <v>3</v>
      </c>
      <c r="C90">
        <v>5</v>
      </c>
      <c r="D90">
        <v>4</v>
      </c>
      <c r="E90">
        <v>2</v>
      </c>
      <c r="F90">
        <v>7</v>
      </c>
      <c r="G90">
        <v>5</v>
      </c>
      <c r="H90">
        <v>3</v>
      </c>
      <c r="I90">
        <v>4</v>
      </c>
      <c r="J90" s="231">
        <v>3</v>
      </c>
      <c r="K90">
        <v>1</v>
      </c>
      <c r="L90" s="232">
        <v>9</v>
      </c>
      <c r="M90">
        <v>2</v>
      </c>
      <c r="N90">
        <v>3</v>
      </c>
      <c r="O90">
        <v>1</v>
      </c>
      <c r="P90" s="231">
        <v>7</v>
      </c>
      <c r="Q90">
        <v>5</v>
      </c>
      <c r="R90">
        <v>3</v>
      </c>
      <c r="S90">
        <v>1</v>
      </c>
      <c r="T90">
        <v>8</v>
      </c>
      <c r="U90">
        <v>3</v>
      </c>
      <c r="V90">
        <v>7</v>
      </c>
      <c r="W90">
        <v>1</v>
      </c>
      <c r="X90">
        <v>9</v>
      </c>
      <c r="Y90">
        <v>2</v>
      </c>
      <c r="Z90">
        <v>6</v>
      </c>
      <c r="AA90">
        <v>1</v>
      </c>
      <c r="AB90" s="231">
        <v>9</v>
      </c>
      <c r="AC90">
        <v>1</v>
      </c>
      <c r="AD90">
        <v>7</v>
      </c>
      <c r="AE90">
        <v>3</v>
      </c>
      <c r="AF90" s="231">
        <v>3</v>
      </c>
      <c r="AG90">
        <v>5</v>
      </c>
      <c r="AH90">
        <v>1</v>
      </c>
      <c r="AI90">
        <v>1</v>
      </c>
      <c r="AJ90">
        <v>9</v>
      </c>
      <c r="AK90">
        <v>1</v>
      </c>
      <c r="AL90">
        <v>9</v>
      </c>
      <c r="AM90">
        <v>1</v>
      </c>
      <c r="AN90" s="231">
        <v>9</v>
      </c>
      <c r="AO90">
        <v>1</v>
      </c>
      <c r="AP90">
        <v>9</v>
      </c>
      <c r="AQ90">
        <v>1</v>
      </c>
      <c r="AR90">
        <v>9</v>
      </c>
      <c r="AS90">
        <v>1</v>
      </c>
      <c r="AT90" s="231">
        <v>9</v>
      </c>
      <c r="AU90">
        <v>1</v>
      </c>
      <c r="AV90">
        <v>9</v>
      </c>
      <c r="AW90">
        <v>1</v>
      </c>
      <c r="AX90">
        <v>9</v>
      </c>
      <c r="AY90">
        <v>1</v>
      </c>
      <c r="AZ90">
        <v>9</v>
      </c>
      <c r="BA90">
        <v>4</v>
      </c>
      <c r="BB90">
        <v>1</v>
      </c>
      <c r="BC90">
        <v>1</v>
      </c>
      <c r="BD90">
        <v>9</v>
      </c>
      <c r="BE90">
        <v>1</v>
      </c>
      <c r="BF90" s="231">
        <v>9</v>
      </c>
      <c r="BG90">
        <v>3</v>
      </c>
      <c r="BH90">
        <v>3</v>
      </c>
      <c r="BI90">
        <v>2</v>
      </c>
      <c r="BJ90">
        <v>2</v>
      </c>
      <c r="BK90" s="231">
        <v>2</v>
      </c>
      <c r="BL90">
        <v>31</v>
      </c>
      <c r="BM90">
        <v>442</v>
      </c>
    </row>
    <row r="91" spans="1:65" x14ac:dyDescent="0.25">
      <c r="A91" s="32" t="s">
        <v>424</v>
      </c>
    </row>
    <row r="93" spans="1:65" x14ac:dyDescent="0.25">
      <c r="A93" s="32" t="s">
        <v>425</v>
      </c>
    </row>
  </sheetData>
  <mergeCells count="41">
    <mergeCell ref="BK4:BK5"/>
    <mergeCell ref="BC4:BD4"/>
    <mergeCell ref="BE4:BF4"/>
    <mergeCell ref="BG4:BG5"/>
    <mergeCell ref="BH4:BH5"/>
    <mergeCell ref="BI4:BI5"/>
    <mergeCell ref="BJ4:BJ5"/>
    <mergeCell ref="AQ4:AR4"/>
    <mergeCell ref="AS4:AT4"/>
    <mergeCell ref="AU4:AV4"/>
    <mergeCell ref="AW4:AX4"/>
    <mergeCell ref="AY4:AZ4"/>
    <mergeCell ref="BA4:BB4"/>
    <mergeCell ref="AA4:AB4"/>
    <mergeCell ref="AG4:AH4"/>
    <mergeCell ref="AI4:AJ4"/>
    <mergeCell ref="AK4:AL4"/>
    <mergeCell ref="AM4:AN4"/>
    <mergeCell ref="AO4:AP4"/>
    <mergeCell ref="O4:P4"/>
    <mergeCell ref="Q4:R4"/>
    <mergeCell ref="S4:T4"/>
    <mergeCell ref="U4:V4"/>
    <mergeCell ref="W4:X4"/>
    <mergeCell ref="Y4:Z4"/>
    <mergeCell ref="C4:D4"/>
    <mergeCell ref="E4:F4"/>
    <mergeCell ref="G4:H4"/>
    <mergeCell ref="I4:J4"/>
    <mergeCell ref="K4:L4"/>
    <mergeCell ref="M4:N4"/>
    <mergeCell ref="C1:AB1"/>
    <mergeCell ref="AC1:AF2"/>
    <mergeCell ref="AG1:BF1"/>
    <mergeCell ref="BG1:BK2"/>
    <mergeCell ref="C2:J2"/>
    <mergeCell ref="K2:P2"/>
    <mergeCell ref="Q2:AB2"/>
    <mergeCell ref="AG2:AN2"/>
    <mergeCell ref="AO2:AT2"/>
    <mergeCell ref="AU2:B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Scratch 1</vt:lpstr>
      <vt:lpstr>Correct Answers 1</vt:lpstr>
      <vt:lpstr>Raw Answers 1</vt:lpstr>
      <vt:lpstr>Vote Histograms 1</vt:lpstr>
      <vt:lpstr>Correct Answers 2</vt:lpstr>
      <vt:lpstr>Raw Answers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dc:creator>
  <cp:lastModifiedBy>Jack Harich</cp:lastModifiedBy>
  <dcterms:created xsi:type="dcterms:W3CDTF">2019-09-29T17:32:46Z</dcterms:created>
  <dcterms:modified xsi:type="dcterms:W3CDTF">2026-01-19T22:13:20Z</dcterms:modified>
</cp:coreProperties>
</file>